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900" windowWidth="8895" windowHeight="7185" tabRatio="703" activeTab="6"/>
  </bookViews>
  <sheets>
    <sheet name="ДВ 68" sheetId="1" r:id="rId1"/>
    <sheet name="ДВ73" sheetId="2" r:id="rId2"/>
    <sheet name="ДВ78" sheetId="3" r:id="rId3"/>
    <sheet name="ДВ85" sheetId="4" r:id="rId4"/>
    <sheet name="ДВ95" sheetId="5" r:id="rId5"/>
    <sheet name="ДВ св. 95 " sheetId="6" r:id="rId6"/>
    <sheet name="Командный" sheetId="7" r:id="rId7"/>
  </sheets>
  <definedNames/>
  <calcPr fullCalcOnLoad="1"/>
</workbook>
</file>

<file path=xl/sharedStrings.xml><?xml version="1.0" encoding="utf-8"?>
<sst xmlns="http://schemas.openxmlformats.org/spreadsheetml/2006/main" count="419" uniqueCount="245">
  <si>
    <t>№ п/п</t>
  </si>
  <si>
    <t>Ф.И.О.</t>
  </si>
  <si>
    <t>Год рожд.</t>
  </si>
  <si>
    <t>Вес</t>
  </si>
  <si>
    <t>Место</t>
  </si>
  <si>
    <t>Насел.пункт</t>
  </si>
  <si>
    <t>Гл. судья: _____________________  Бронников С.А. (г. Кирово-Чепецк)</t>
  </si>
  <si>
    <t>Сумма</t>
  </si>
  <si>
    <t>Рывок</t>
  </si>
  <si>
    <t>Толчок</t>
  </si>
  <si>
    <t>ДВОЕБОРЬЕ</t>
  </si>
  <si>
    <t>Регламент времени: 10 минут</t>
  </si>
  <si>
    <t>г.Киров</t>
  </si>
  <si>
    <t>Регламент времени 10 минут</t>
  </si>
  <si>
    <t>Подразд</t>
  </si>
  <si>
    <t>Весовая категория: до 68 кг</t>
  </si>
  <si>
    <t>Вес гири: 24 кг</t>
  </si>
  <si>
    <t>МЕСТО</t>
  </si>
  <si>
    <t>КОМАНДА</t>
  </si>
  <si>
    <t>до 68 кг</t>
  </si>
  <si>
    <t>до 73 кг</t>
  </si>
  <si>
    <t>до 78 кг</t>
  </si>
  <si>
    <t>до 85 кг</t>
  </si>
  <si>
    <t>до 95 кг</t>
  </si>
  <si>
    <t>св. 95 кг</t>
  </si>
  <si>
    <t>Весовая категория: до 73 кг</t>
  </si>
  <si>
    <t>КОМАНДНЫЙ ПРОТОКОЛ</t>
  </si>
  <si>
    <t>Очки</t>
  </si>
  <si>
    <t>Весовая категория: до 78 кг</t>
  </si>
  <si>
    <t>Весовая категория:  свыше 95 кг</t>
  </si>
  <si>
    <t>Весовая категория: до 85 кг</t>
  </si>
  <si>
    <t>Весовая категория: до 95 кг</t>
  </si>
  <si>
    <t>НО "Фонд поддержки и развития гиревого спорта Кировской области"</t>
  </si>
  <si>
    <t>Лично-командный турнир по  гиревому спорту</t>
  </si>
  <si>
    <t xml:space="preserve">Гл. секретарь: __________________ </t>
  </si>
  <si>
    <t>Морозов В.Е.</t>
  </si>
  <si>
    <t>Гл. секретарь: ________________</t>
  </si>
  <si>
    <t>Гл. секретарь: __________________ Морозов В.Е.</t>
  </si>
  <si>
    <t>Разряд</t>
  </si>
  <si>
    <t>ПЧ 3</t>
  </si>
  <si>
    <t>Вологдин Александр</t>
  </si>
  <si>
    <t>Кузнецов Роман</t>
  </si>
  <si>
    <t>Арасланов Станислав</t>
  </si>
  <si>
    <t>ПЧ 11</t>
  </si>
  <si>
    <t>ПЧ 5</t>
  </si>
  <si>
    <t>Галышев Алексей</t>
  </si>
  <si>
    <t>ПЧ 1</t>
  </si>
  <si>
    <t>Дубовцев Андрей</t>
  </si>
  <si>
    <t>Шалаев Алексей</t>
  </si>
  <si>
    <t>Шистеров Константин</t>
  </si>
  <si>
    <t>Субботин Константин</t>
  </si>
  <si>
    <t>Сазанов Александр</t>
  </si>
  <si>
    <t xml:space="preserve"> СП СЧ</t>
  </si>
  <si>
    <t>ПЧ 10</t>
  </si>
  <si>
    <t>ПЧ 12</t>
  </si>
  <si>
    <t>Мамаев Илья</t>
  </si>
  <si>
    <t>Миронов Константин</t>
  </si>
  <si>
    <t>Серёгин Александр</t>
  </si>
  <si>
    <t>Черанев Анатолий</t>
  </si>
  <si>
    <t>СП СЧ</t>
  </si>
  <si>
    <t xml:space="preserve">Соревнований по гиревому спорту </t>
  </si>
  <si>
    <t>Кутявин Роман</t>
  </si>
  <si>
    <t>Злобин Алексей</t>
  </si>
  <si>
    <t>Ходырев Дмитрий</t>
  </si>
  <si>
    <t>Матвеев Роман</t>
  </si>
  <si>
    <t>Широнин Никита</t>
  </si>
  <si>
    <t>Земцов Денис</t>
  </si>
  <si>
    <t>Криницын Николай</t>
  </si>
  <si>
    <t>Казаковцев Владислав</t>
  </si>
  <si>
    <t>НО "Фонд поддержки и развития гиревого гиревого спорта Кировской области"</t>
  </si>
  <si>
    <t>П  Р  О  Т  О  К  О  Л</t>
  </si>
  <si>
    <t>ПЧ 2</t>
  </si>
  <si>
    <t>Марьин Алексей</t>
  </si>
  <si>
    <t xml:space="preserve">СП СЧ </t>
  </si>
  <si>
    <t>Сырчин Егор</t>
  </si>
  <si>
    <t>Урванцев Антон</t>
  </si>
  <si>
    <t>ПЧ 60</t>
  </si>
  <si>
    <t xml:space="preserve"> ПЧ 11</t>
  </si>
  <si>
    <t>Алексеев Максим</t>
  </si>
  <si>
    <t>Терюхов Денис</t>
  </si>
  <si>
    <t>Моторин Дмитрий</t>
  </si>
  <si>
    <t>Токмянин Дмитрий</t>
  </si>
  <si>
    <t>Зевахин Никита</t>
  </si>
  <si>
    <t xml:space="preserve">Подоруев Руслан </t>
  </si>
  <si>
    <t>Актанаев Сергей</t>
  </si>
  <si>
    <t>Пантелеев Михаил</t>
  </si>
  <si>
    <t>ПЧ-1</t>
  </si>
  <si>
    <t>ПЧ-5</t>
  </si>
  <si>
    <t>ПЧ-10</t>
  </si>
  <si>
    <t>ПЧ-60</t>
  </si>
  <si>
    <t>Открытый лично-командный турнир по  гиревому спорту</t>
  </si>
  <si>
    <t>21 .10. 2016г.                                                                                                               г. Киров</t>
  </si>
  <si>
    <t>21 октября 2016</t>
  </si>
  <si>
    <t>Мокрецов Ярослав</t>
  </si>
  <si>
    <t>Шурыгин Владимир</t>
  </si>
  <si>
    <t>Лапаев Артем</t>
  </si>
  <si>
    <t>Гужавин Евгений</t>
  </si>
  <si>
    <t>Пушкарев Сергей</t>
  </si>
  <si>
    <t>ПСЧ 47</t>
  </si>
  <si>
    <t>Лопаткин Александр</t>
  </si>
  <si>
    <t xml:space="preserve">Кобелев Артем </t>
  </si>
  <si>
    <t>ПЧ-3</t>
  </si>
  <si>
    <t>ПЧ-11</t>
  </si>
  <si>
    <t>Остапюк Виктор</t>
  </si>
  <si>
    <t>лич</t>
  </si>
  <si>
    <t>ПЧ-2</t>
  </si>
  <si>
    <t>ПЧ-12</t>
  </si>
  <si>
    <t>ПСЧ-47</t>
  </si>
  <si>
    <t>Корякин Лев</t>
  </si>
  <si>
    <t>ПСЧ-10</t>
  </si>
  <si>
    <t>Иванов Юрий</t>
  </si>
  <si>
    <t>ФКУ ИК-11</t>
  </si>
  <si>
    <t>Вичужанин Сергей</t>
  </si>
  <si>
    <t>ФКУ СИЗО-1</t>
  </si>
  <si>
    <t>Каюмов Александр</t>
  </si>
  <si>
    <t>ФКУ УК</t>
  </si>
  <si>
    <t>Сорокин Константин</t>
  </si>
  <si>
    <t>ФКУ ДПО КИПКР</t>
  </si>
  <si>
    <t>Возжаев Владимир</t>
  </si>
  <si>
    <t>ГН ОБ ФКУ ИК-17</t>
  </si>
  <si>
    <t>Шернин Андрей</t>
  </si>
  <si>
    <t>ФКУ ИК-33</t>
  </si>
  <si>
    <t>Разживин Алексей</t>
  </si>
  <si>
    <t>ФКУ СИЗО-2</t>
  </si>
  <si>
    <t>Гуцол Алексей</t>
  </si>
  <si>
    <t>ФКУ ЛИУ-12</t>
  </si>
  <si>
    <t>Старков Александр</t>
  </si>
  <si>
    <t>ФКУ ИК-3</t>
  </si>
  <si>
    <t>Николаев Денис</t>
  </si>
  <si>
    <t>68.1</t>
  </si>
  <si>
    <t>ФКУ ИК-6</t>
  </si>
  <si>
    <t>Куковякин Виктор</t>
  </si>
  <si>
    <t>Халезин Максим</t>
  </si>
  <si>
    <t>70.6</t>
  </si>
  <si>
    <t xml:space="preserve"> ОВР сО ФКУ ИК-17</t>
  </si>
  <si>
    <t>Халиуллин Раиль</t>
  </si>
  <si>
    <t>Толкачев Константин</t>
  </si>
  <si>
    <t>Ляпунов Дмитрий</t>
  </si>
  <si>
    <t>70.4</t>
  </si>
  <si>
    <t>Захаров Константин</t>
  </si>
  <si>
    <t>ФКУ ИК-5</t>
  </si>
  <si>
    <t>Заев Станислав</t>
  </si>
  <si>
    <t>ФКУ ИК-18</t>
  </si>
  <si>
    <t>БяковНиколай</t>
  </si>
  <si>
    <t>ФКУ КП-21</t>
  </si>
  <si>
    <t>Милехин Александр</t>
  </si>
  <si>
    <t>ФКУ ИК - 17</t>
  </si>
  <si>
    <t>Шитов Алексей</t>
  </si>
  <si>
    <t>ФКУ ИК -1</t>
  </si>
  <si>
    <t>Чирков Михаил</t>
  </si>
  <si>
    <t>Братчиков Андрей</t>
  </si>
  <si>
    <t>Редников Андрей</t>
  </si>
  <si>
    <t>ФКОУ ДПО КИПКР</t>
  </si>
  <si>
    <t>Татауров Степан</t>
  </si>
  <si>
    <t>Тузлуков Алексей</t>
  </si>
  <si>
    <t xml:space="preserve">УФСИН </t>
  </si>
  <si>
    <t>Ковалев Денис</t>
  </si>
  <si>
    <t>ОВРсО ФКУ ИК-3</t>
  </si>
  <si>
    <t>Джумшудов Саладин</t>
  </si>
  <si>
    <t>Липихин Сергей</t>
  </si>
  <si>
    <t>ФКУ ИК-20</t>
  </si>
  <si>
    <t>Дерышев Алексей</t>
  </si>
  <si>
    <t>Сокольников Алексей</t>
  </si>
  <si>
    <t>СИЗО -1</t>
  </si>
  <si>
    <t>Бердинских Денис</t>
  </si>
  <si>
    <t>Муравьев Владимир</t>
  </si>
  <si>
    <t>Заболотских Иван</t>
  </si>
  <si>
    <t>Абдуллаев Руслан</t>
  </si>
  <si>
    <t>ФКУ ОИК-5</t>
  </si>
  <si>
    <t>Гарецких Владимир</t>
  </si>
  <si>
    <t>Кудрявцев Дмитрий</t>
  </si>
  <si>
    <t>ФКУ ИК-1</t>
  </si>
  <si>
    <t>Параничев Павел</t>
  </si>
  <si>
    <t>ФКУ ИК -3</t>
  </si>
  <si>
    <t>Клопотенко Александр</t>
  </si>
  <si>
    <t>ФКУ ЛИУ -12</t>
  </si>
  <si>
    <t>Бражюнас Андреюс</t>
  </si>
  <si>
    <t>Прокопьев Станислав</t>
  </si>
  <si>
    <t>ФКУ ИК -5</t>
  </si>
  <si>
    <t>Михеев Константин</t>
  </si>
  <si>
    <t>Кекин Александр</t>
  </si>
  <si>
    <t>ФКУ ИК -21</t>
  </si>
  <si>
    <t>Бердинских Николай</t>
  </si>
  <si>
    <t>КИПКРФСИН РФ</t>
  </si>
  <si>
    <t>Зайков Геннадий</t>
  </si>
  <si>
    <t>Наймушин Роман</t>
  </si>
  <si>
    <t>УФСИН</t>
  </si>
  <si>
    <t>Селезнев Сергей</t>
  </si>
  <si>
    <t>ДПНК ФКУ ИК-17</t>
  </si>
  <si>
    <t>Сидоров Андрей</t>
  </si>
  <si>
    <t>Филимонов Дмитрий</t>
  </si>
  <si>
    <t>Толбаев Алексей</t>
  </si>
  <si>
    <t>Назаров Антон</t>
  </si>
  <si>
    <t xml:space="preserve">Силкин Иван </t>
  </si>
  <si>
    <t>Быданов Евгений</t>
  </si>
  <si>
    <t>Порубов Виктор</t>
  </si>
  <si>
    <t>ФКУ ИК- 6</t>
  </si>
  <si>
    <t>Куликов Алексей</t>
  </si>
  <si>
    <t>Шмырин Александр</t>
  </si>
  <si>
    <t>Северюхин Артем</t>
  </si>
  <si>
    <t>Запольских Анатолий</t>
  </si>
  <si>
    <t>ФКУ ИК -17</t>
  </si>
  <si>
    <t>Чазов Тарас</t>
  </si>
  <si>
    <t>Логунов Константин</t>
  </si>
  <si>
    <t>ФКУ ИК -11</t>
  </si>
  <si>
    <t>Куковеров Сергей</t>
  </si>
  <si>
    <t>ФКУ ИК -6</t>
  </si>
  <si>
    <t>Бушуев Максим</t>
  </si>
  <si>
    <t>Бронников Игорь</t>
  </si>
  <si>
    <t>Протасов Алексей</t>
  </si>
  <si>
    <t>Гунбин Юрий</t>
  </si>
  <si>
    <t>Селезнев Александр</t>
  </si>
  <si>
    <t>Харин Илья</t>
  </si>
  <si>
    <t>Фалеев Игорь</t>
  </si>
  <si>
    <t>Казаков Александр</t>
  </si>
  <si>
    <t>Главатских Дмитрий</t>
  </si>
  <si>
    <t>Бельтюков Сергей</t>
  </si>
  <si>
    <t>ФКУ КП 21</t>
  </si>
  <si>
    <t>Тураев Дмитрий</t>
  </si>
  <si>
    <t>ФКУ ИК-21</t>
  </si>
  <si>
    <t>Нижегородов Александр</t>
  </si>
  <si>
    <t>ИК-6</t>
  </si>
  <si>
    <t>СИЗО-1</t>
  </si>
  <si>
    <t>ИК-11</t>
  </si>
  <si>
    <t>КИПКР</t>
  </si>
  <si>
    <t>ИК-17</t>
  </si>
  <si>
    <t>УК</t>
  </si>
  <si>
    <t>СИЗО-2</t>
  </si>
  <si>
    <t>ИК-1</t>
  </si>
  <si>
    <t>ИК-5</t>
  </si>
  <si>
    <t>ИК-18</t>
  </si>
  <si>
    <t>ИК-33</t>
  </si>
  <si>
    <t>ЛИУ-12</t>
  </si>
  <si>
    <t>ИК-3</t>
  </si>
  <si>
    <t>КП-21</t>
  </si>
  <si>
    <t>ИК-20</t>
  </si>
  <si>
    <t>Дворников Михаил</t>
  </si>
  <si>
    <t>сводный протокол</t>
  </si>
  <si>
    <t>г. Ковров ОПОиЧС</t>
  </si>
  <si>
    <t>МСМК</t>
  </si>
  <si>
    <t>МС</t>
  </si>
  <si>
    <t>Власов Александр</t>
  </si>
  <si>
    <t>Р.Хакассия МРЭО ГИБДД</t>
  </si>
  <si>
    <t>КМС</t>
  </si>
  <si>
    <t>Р.Хакассия МРЭО ГИБДД МВД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</si>
</sst>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</numFmts>
  <fonts count="34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/>
      <protection/>
    </xf>
    <xf numFmtId="1" fontId="6" fillId="0" borderId="10" xfId="0" applyNumberFormat="1" applyFont="1" applyBorder="1" applyAlignment="1">
      <alignment horizontal="center" vertical="center"/>
    </xf>
    <xf numFmtId="0" fontId="12" fillId="24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14" fillId="0" borderId="0" xfId="52" applyFont="1" applyAlignment="1">
      <alignment vertical="center"/>
      <protection/>
    </xf>
    <xf numFmtId="0" fontId="6" fillId="24" borderId="10" xfId="0" applyFont="1" applyFill="1" applyBorder="1" applyAlignment="1">
      <alignment horizontal="center"/>
    </xf>
    <xf numFmtId="0" fontId="13" fillId="0" borderId="0" xfId="52" applyFont="1" applyAlignment="1">
      <alignment vertical="center"/>
      <protection/>
    </xf>
    <xf numFmtId="0" fontId="12" fillId="0" borderId="0" xfId="0" applyFont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52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1" fontId="4" fillId="0" borderId="10" xfId="5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1" fontId="4" fillId="0" borderId="16" xfId="52" applyNumberFormat="1" applyFont="1" applyBorder="1" applyAlignment="1">
      <alignment horizontal="center" vertical="center"/>
      <protection/>
    </xf>
    <xf numFmtId="0" fontId="32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24" borderId="17" xfId="0" applyFont="1" applyFill="1" applyBorder="1" applyAlignment="1">
      <alignment horizontal="left"/>
    </xf>
    <xf numFmtId="2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9" fillId="0" borderId="17" xfId="0" applyFont="1" applyFill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9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view="pageBreakPreview" zoomScale="80" zoomScaleSheetLayoutView="80" zoomScalePageLayoutView="0" workbookViewId="0" topLeftCell="A8">
      <selection activeCell="X21" sqref="X21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7.57421875" style="0" customWidth="1"/>
    <col min="4" max="4" width="9.421875" style="0" customWidth="1"/>
    <col min="5" max="5" width="10.28125" style="0" customWidth="1"/>
    <col min="6" max="6" width="23.140625" style="0" customWidth="1"/>
    <col min="7" max="7" width="8.8515625" style="0" customWidth="1"/>
    <col min="8" max="8" width="8.28125" style="0" customWidth="1"/>
    <col min="9" max="9" width="8.7109375" style="0" customWidth="1"/>
    <col min="10" max="10" width="8.00390625" style="0" customWidth="1"/>
    <col min="11" max="11" width="7.421875" style="0" customWidth="1"/>
    <col min="12" max="12" width="0.42578125" style="0" customWidth="1"/>
    <col min="13" max="22" width="9.140625" style="0" hidden="1" customWidth="1"/>
  </cols>
  <sheetData>
    <row r="1" spans="1:22" s="30" customFormat="1" ht="15.75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s="30" customFormat="1" ht="15.7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s="28" customFormat="1" ht="27.75" customHeight="1">
      <c r="A3" s="60" t="s">
        <v>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2" s="28" customFormat="1" ht="25.5" customHeight="1">
      <c r="A4" s="60" t="s">
        <v>237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s="28" customFormat="1" ht="25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11" s="6" customFormat="1" ht="25.5" customHeight="1">
      <c r="A6" s="63" t="s">
        <v>10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s="9" customFormat="1" ht="32.25" customHeight="1">
      <c r="A7" s="56" t="s">
        <v>15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9" customFormat="1" ht="32.25" customHeight="1">
      <c r="A8" s="56" t="s">
        <v>16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s="9" customFormat="1" ht="21.75" customHeight="1">
      <c r="A9" s="56" t="s">
        <v>11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s="9" customFormat="1" ht="32.25" customHeight="1">
      <c r="A10" s="56" t="s">
        <v>91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="1" customFormat="1" ht="15.75"/>
    <row r="12" spans="1:11" s="1" customFormat="1" ht="15.75" customHeight="1">
      <c r="A12" s="58" t="s">
        <v>0</v>
      </c>
      <c r="B12" s="61" t="s">
        <v>1</v>
      </c>
      <c r="C12" s="62" t="s">
        <v>2</v>
      </c>
      <c r="D12" s="65" t="s">
        <v>38</v>
      </c>
      <c r="E12" s="64" t="s">
        <v>3</v>
      </c>
      <c r="F12" s="57" t="s">
        <v>14</v>
      </c>
      <c r="G12" s="58" t="s">
        <v>9</v>
      </c>
      <c r="H12" s="58" t="s">
        <v>8</v>
      </c>
      <c r="I12" s="58" t="s">
        <v>7</v>
      </c>
      <c r="J12" s="57" t="s">
        <v>27</v>
      </c>
      <c r="K12" s="57" t="s">
        <v>4</v>
      </c>
    </row>
    <row r="13" spans="1:11" s="3" customFormat="1" ht="15.75">
      <c r="A13" s="59"/>
      <c r="B13" s="61"/>
      <c r="C13" s="62"/>
      <c r="D13" s="66"/>
      <c r="E13" s="64"/>
      <c r="F13" s="57"/>
      <c r="G13" s="59"/>
      <c r="H13" s="59"/>
      <c r="I13" s="59"/>
      <c r="J13" s="57"/>
      <c r="K13" s="57"/>
    </row>
    <row r="14" spans="1:22" s="5" customFormat="1" ht="18.75">
      <c r="A14" s="39">
        <v>1</v>
      </c>
      <c r="B14" s="55" t="s">
        <v>110</v>
      </c>
      <c r="C14" s="20">
        <v>1966</v>
      </c>
      <c r="D14" s="21" t="s">
        <v>239</v>
      </c>
      <c r="E14" s="21">
        <v>64.3</v>
      </c>
      <c r="F14" s="20" t="s">
        <v>111</v>
      </c>
      <c r="G14" s="74">
        <v>90</v>
      </c>
      <c r="H14" s="74">
        <v>130</v>
      </c>
      <c r="I14" s="22">
        <f aca="true" t="shared" si="0" ref="I14:I31">SUM(G14,H14/2)</f>
        <v>155</v>
      </c>
      <c r="J14" s="74">
        <v>23</v>
      </c>
      <c r="K14" s="75">
        <v>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5" customFormat="1" ht="18.75">
      <c r="A15" s="39">
        <v>2</v>
      </c>
      <c r="B15" s="76" t="s">
        <v>236</v>
      </c>
      <c r="C15" s="22">
        <v>1967</v>
      </c>
      <c r="D15" s="27" t="s">
        <v>240</v>
      </c>
      <c r="E15" s="27">
        <v>62</v>
      </c>
      <c r="F15" s="22" t="s">
        <v>238</v>
      </c>
      <c r="G15" s="20">
        <v>67</v>
      </c>
      <c r="H15" s="22">
        <v>140</v>
      </c>
      <c r="I15" s="22">
        <f t="shared" si="0"/>
        <v>137</v>
      </c>
      <c r="J15" s="20">
        <v>21</v>
      </c>
      <c r="K15" s="20">
        <v>2</v>
      </c>
      <c r="L15"/>
      <c r="M15"/>
      <c r="N15"/>
      <c r="O15"/>
      <c r="P15"/>
      <c r="Q15"/>
      <c r="R15"/>
      <c r="S15"/>
      <c r="T15"/>
      <c r="U15"/>
      <c r="V15"/>
    </row>
    <row r="16" spans="1:11" s="5" customFormat="1" ht="18.75">
      <c r="A16" s="39">
        <v>3</v>
      </c>
      <c r="B16" s="77" t="s">
        <v>112</v>
      </c>
      <c r="C16" s="20">
        <v>1985</v>
      </c>
      <c r="D16" s="21"/>
      <c r="E16" s="21">
        <v>66.9</v>
      </c>
      <c r="F16" s="20" t="s">
        <v>113</v>
      </c>
      <c r="G16" s="20">
        <v>50</v>
      </c>
      <c r="H16" s="22">
        <v>117</v>
      </c>
      <c r="I16" s="22">
        <f t="shared" si="0"/>
        <v>108.5</v>
      </c>
      <c r="J16" s="20">
        <v>19</v>
      </c>
      <c r="K16" s="20">
        <v>3</v>
      </c>
    </row>
    <row r="17" spans="1:11" s="5" customFormat="1" ht="18.75">
      <c r="A17" s="39">
        <v>4</v>
      </c>
      <c r="B17" s="78" t="s">
        <v>114</v>
      </c>
      <c r="C17" s="22">
        <v>1981</v>
      </c>
      <c r="D17" s="27"/>
      <c r="E17" s="27">
        <v>67.8</v>
      </c>
      <c r="F17" s="22" t="s">
        <v>115</v>
      </c>
      <c r="G17" s="20">
        <v>34</v>
      </c>
      <c r="H17" s="20">
        <v>90</v>
      </c>
      <c r="I17" s="22">
        <f t="shared" si="0"/>
        <v>79</v>
      </c>
      <c r="J17" s="20">
        <v>17</v>
      </c>
      <c r="K17" s="75">
        <v>4</v>
      </c>
    </row>
    <row r="18" spans="1:11" s="5" customFormat="1" ht="18.75">
      <c r="A18" s="39">
        <v>5</v>
      </c>
      <c r="B18" s="24" t="s">
        <v>58</v>
      </c>
      <c r="C18" s="20">
        <v>1987</v>
      </c>
      <c r="D18" s="20"/>
      <c r="E18" s="21">
        <v>66.6</v>
      </c>
      <c r="F18" s="20" t="s">
        <v>53</v>
      </c>
      <c r="G18" s="20">
        <v>31</v>
      </c>
      <c r="H18" s="20">
        <v>66</v>
      </c>
      <c r="I18" s="22">
        <f t="shared" si="0"/>
        <v>64</v>
      </c>
      <c r="J18" s="20">
        <v>16</v>
      </c>
      <c r="K18" s="20">
        <v>5</v>
      </c>
    </row>
    <row r="19" spans="1:11" s="5" customFormat="1" ht="18.75">
      <c r="A19" s="39">
        <v>6</v>
      </c>
      <c r="B19" s="78" t="s">
        <v>116</v>
      </c>
      <c r="C19" s="22">
        <v>1983</v>
      </c>
      <c r="D19" s="27"/>
      <c r="E19" s="27">
        <v>56</v>
      </c>
      <c r="F19" s="20" t="s">
        <v>117</v>
      </c>
      <c r="G19" s="20">
        <v>29</v>
      </c>
      <c r="H19" s="22">
        <v>64</v>
      </c>
      <c r="I19" s="22">
        <f t="shared" si="0"/>
        <v>61</v>
      </c>
      <c r="J19" s="20">
        <v>15</v>
      </c>
      <c r="K19" s="20">
        <v>6</v>
      </c>
    </row>
    <row r="20" spans="1:11" s="5" customFormat="1" ht="18.75">
      <c r="A20" s="39">
        <v>7</v>
      </c>
      <c r="B20" s="26" t="s">
        <v>63</v>
      </c>
      <c r="C20" s="20">
        <v>1987</v>
      </c>
      <c r="D20" s="20">
        <v>1</v>
      </c>
      <c r="E20" s="21">
        <v>66.5</v>
      </c>
      <c r="F20" s="33" t="s">
        <v>54</v>
      </c>
      <c r="G20" s="20">
        <v>24</v>
      </c>
      <c r="H20" s="20">
        <v>64</v>
      </c>
      <c r="I20" s="22">
        <f t="shared" si="0"/>
        <v>56</v>
      </c>
      <c r="J20" s="20">
        <v>14</v>
      </c>
      <c r="K20" s="75">
        <v>7</v>
      </c>
    </row>
    <row r="21" spans="1:11" s="5" customFormat="1" ht="18.75">
      <c r="A21" s="39">
        <v>8</v>
      </c>
      <c r="B21" s="55" t="s">
        <v>118</v>
      </c>
      <c r="C21" s="20">
        <v>1983</v>
      </c>
      <c r="D21" s="21"/>
      <c r="E21" s="21">
        <v>62.8</v>
      </c>
      <c r="F21" s="20" t="s">
        <v>119</v>
      </c>
      <c r="G21" s="20">
        <v>19</v>
      </c>
      <c r="H21" s="20">
        <v>74</v>
      </c>
      <c r="I21" s="22">
        <f t="shared" si="0"/>
        <v>56</v>
      </c>
      <c r="J21" s="20">
        <v>13</v>
      </c>
      <c r="K21" s="20">
        <v>8</v>
      </c>
    </row>
    <row r="22" spans="1:22" s="3" customFormat="1" ht="18.75">
      <c r="A22" s="39">
        <v>9</v>
      </c>
      <c r="B22" s="79" t="s">
        <v>120</v>
      </c>
      <c r="C22" s="22">
        <v>1983</v>
      </c>
      <c r="D22" s="27"/>
      <c r="E22" s="27">
        <v>61.2</v>
      </c>
      <c r="F22" s="22" t="s">
        <v>121</v>
      </c>
      <c r="G22" s="80">
        <v>16</v>
      </c>
      <c r="H22" s="81">
        <v>75</v>
      </c>
      <c r="I22" s="22">
        <f t="shared" si="0"/>
        <v>53.5</v>
      </c>
      <c r="J22" s="20">
        <v>12</v>
      </c>
      <c r="K22" s="20">
        <v>9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11" s="5" customFormat="1" ht="18.75">
      <c r="A23" s="39">
        <v>10</v>
      </c>
      <c r="B23" s="82" t="s">
        <v>122</v>
      </c>
      <c r="C23" s="20">
        <v>1986</v>
      </c>
      <c r="D23" s="21"/>
      <c r="E23" s="21">
        <v>67.3</v>
      </c>
      <c r="F23" s="20" t="s">
        <v>123</v>
      </c>
      <c r="G23" s="20">
        <v>21</v>
      </c>
      <c r="H23" s="20">
        <v>60</v>
      </c>
      <c r="I23" s="22">
        <f t="shared" si="0"/>
        <v>51</v>
      </c>
      <c r="J23" s="20">
        <v>11</v>
      </c>
      <c r="K23" s="75">
        <v>10</v>
      </c>
    </row>
    <row r="24" spans="1:11" s="5" customFormat="1" ht="18.75">
      <c r="A24" s="39">
        <v>11</v>
      </c>
      <c r="B24" s="38" t="s">
        <v>67</v>
      </c>
      <c r="C24" s="20">
        <v>1974</v>
      </c>
      <c r="D24" s="20"/>
      <c r="E24" s="21">
        <v>61.1</v>
      </c>
      <c r="F24" s="20" t="s">
        <v>59</v>
      </c>
      <c r="G24" s="20">
        <v>13</v>
      </c>
      <c r="H24" s="20">
        <v>66</v>
      </c>
      <c r="I24" s="22">
        <f t="shared" si="0"/>
        <v>46</v>
      </c>
      <c r="J24" s="23">
        <v>10</v>
      </c>
      <c r="K24" s="20">
        <v>11</v>
      </c>
    </row>
    <row r="25" spans="1:11" s="5" customFormat="1" ht="18.75">
      <c r="A25" s="39">
        <v>12</v>
      </c>
      <c r="B25" s="38" t="s">
        <v>64</v>
      </c>
      <c r="C25" s="20">
        <v>1976</v>
      </c>
      <c r="D25" s="20"/>
      <c r="E25" s="21">
        <v>68</v>
      </c>
      <c r="F25" s="20" t="s">
        <v>43</v>
      </c>
      <c r="G25" s="20">
        <v>13</v>
      </c>
      <c r="H25" s="20">
        <v>64</v>
      </c>
      <c r="I25" s="22">
        <f t="shared" si="0"/>
        <v>45</v>
      </c>
      <c r="J25" s="20">
        <v>9</v>
      </c>
      <c r="K25" s="20">
        <v>12</v>
      </c>
    </row>
    <row r="26" spans="1:11" s="5" customFormat="1" ht="18.75">
      <c r="A26" s="39">
        <v>13</v>
      </c>
      <c r="B26" s="38" t="s">
        <v>84</v>
      </c>
      <c r="C26" s="20">
        <v>1979</v>
      </c>
      <c r="D26" s="20"/>
      <c r="E26" s="21">
        <v>54.9</v>
      </c>
      <c r="F26" s="20" t="s">
        <v>44</v>
      </c>
      <c r="G26" s="20">
        <v>15</v>
      </c>
      <c r="H26" s="22">
        <v>49</v>
      </c>
      <c r="I26" s="22">
        <f t="shared" si="0"/>
        <v>39.5</v>
      </c>
      <c r="J26" s="23">
        <v>8</v>
      </c>
      <c r="K26" s="75">
        <v>13</v>
      </c>
    </row>
    <row r="27" spans="1:11" s="5" customFormat="1" ht="18.75">
      <c r="A27" s="39">
        <v>14</v>
      </c>
      <c r="B27" s="50" t="s">
        <v>68</v>
      </c>
      <c r="C27" s="20">
        <v>1991</v>
      </c>
      <c r="D27" s="20"/>
      <c r="E27" s="21">
        <v>65.5</v>
      </c>
      <c r="F27" s="33" t="s">
        <v>39</v>
      </c>
      <c r="G27" s="20">
        <v>15</v>
      </c>
      <c r="H27" s="20">
        <v>36</v>
      </c>
      <c r="I27" s="22">
        <f t="shared" si="0"/>
        <v>33</v>
      </c>
      <c r="J27" s="23">
        <v>7</v>
      </c>
      <c r="K27" s="20">
        <v>14</v>
      </c>
    </row>
    <row r="28" spans="1:11" s="5" customFormat="1" ht="18.75">
      <c r="A28" s="39">
        <v>15</v>
      </c>
      <c r="B28" s="82" t="s">
        <v>124</v>
      </c>
      <c r="C28" s="20">
        <v>1993</v>
      </c>
      <c r="D28" s="21"/>
      <c r="E28" s="21">
        <v>65</v>
      </c>
      <c r="F28" s="20" t="s">
        <v>125</v>
      </c>
      <c r="G28" s="20">
        <v>6</v>
      </c>
      <c r="H28" s="20">
        <v>26</v>
      </c>
      <c r="I28" s="22">
        <f t="shared" si="0"/>
        <v>19</v>
      </c>
      <c r="J28" s="20">
        <v>6</v>
      </c>
      <c r="K28" s="20">
        <v>15</v>
      </c>
    </row>
    <row r="29" spans="1:11" s="5" customFormat="1" ht="18.75">
      <c r="A29" s="39">
        <v>16</v>
      </c>
      <c r="B29" s="38" t="s">
        <v>66</v>
      </c>
      <c r="C29" s="20">
        <v>1981</v>
      </c>
      <c r="D29" s="20"/>
      <c r="E29" s="21">
        <v>65.4</v>
      </c>
      <c r="F29" s="20" t="s">
        <v>46</v>
      </c>
      <c r="G29" s="20">
        <v>8</v>
      </c>
      <c r="H29" s="20">
        <v>20</v>
      </c>
      <c r="I29" s="22">
        <f t="shared" si="0"/>
        <v>18</v>
      </c>
      <c r="J29" s="20">
        <v>5</v>
      </c>
      <c r="K29" s="75">
        <v>16</v>
      </c>
    </row>
    <row r="30" spans="1:22" s="3" customFormat="1" ht="18.75">
      <c r="A30" s="39">
        <v>17</v>
      </c>
      <c r="B30" s="38" t="s">
        <v>82</v>
      </c>
      <c r="C30" s="20">
        <v>1991</v>
      </c>
      <c r="D30" s="20"/>
      <c r="E30" s="21">
        <v>63.7</v>
      </c>
      <c r="F30" s="20" t="s">
        <v>53</v>
      </c>
      <c r="G30" s="20">
        <v>4</v>
      </c>
      <c r="H30" s="20">
        <v>17</v>
      </c>
      <c r="I30" s="22">
        <f t="shared" si="0"/>
        <v>12.5</v>
      </c>
      <c r="J30" s="20">
        <v>4</v>
      </c>
      <c r="K30" s="20">
        <v>17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8.75">
      <c r="A31" s="39">
        <v>18</v>
      </c>
      <c r="B31" s="79" t="s">
        <v>126</v>
      </c>
      <c r="C31" s="22">
        <v>1993</v>
      </c>
      <c r="D31" s="27"/>
      <c r="E31" s="27">
        <v>63.5</v>
      </c>
      <c r="F31" s="22" t="s">
        <v>127</v>
      </c>
      <c r="G31" s="20">
        <v>1</v>
      </c>
      <c r="H31" s="22">
        <v>10</v>
      </c>
      <c r="I31" s="22">
        <f t="shared" si="0"/>
        <v>6</v>
      </c>
      <c r="J31" s="20">
        <v>3</v>
      </c>
      <c r="K31" s="20">
        <v>18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6" ht="15.75">
      <c r="B32" s="4" t="s">
        <v>6</v>
      </c>
      <c r="C32" s="3"/>
      <c r="D32" s="3"/>
      <c r="E32" s="3"/>
      <c r="F32" s="3"/>
    </row>
    <row r="33" spans="2:6" ht="43.5" customHeight="1">
      <c r="B33" s="18" t="s">
        <v>34</v>
      </c>
      <c r="C33" s="3"/>
      <c r="D33" s="3"/>
      <c r="E33" s="3"/>
      <c r="F33" s="18" t="s">
        <v>35</v>
      </c>
    </row>
  </sheetData>
  <sheetProtection/>
  <mergeCells count="21">
    <mergeCell ref="A1:V1"/>
    <mergeCell ref="A2:V2"/>
    <mergeCell ref="A3:V3"/>
    <mergeCell ref="A4:V4"/>
    <mergeCell ref="A5:V5"/>
    <mergeCell ref="A12:A13"/>
    <mergeCell ref="B12:B13"/>
    <mergeCell ref="C12:C13"/>
    <mergeCell ref="A6:K6"/>
    <mergeCell ref="I12:I13"/>
    <mergeCell ref="E12:E13"/>
    <mergeCell ref="D12:D13"/>
    <mergeCell ref="G12:G13"/>
    <mergeCell ref="K12:K13"/>
    <mergeCell ref="A7:K7"/>
    <mergeCell ref="F12:F13"/>
    <mergeCell ref="A9:K9"/>
    <mergeCell ref="J12:J13"/>
    <mergeCell ref="A8:K8"/>
    <mergeCell ref="A10:K10"/>
    <mergeCell ref="H12:H1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view="pageBreakPreview" zoomScale="80" zoomScaleSheetLayoutView="80" zoomScalePageLayoutView="0" workbookViewId="0" topLeftCell="A2">
      <selection activeCell="H22" sqref="H22"/>
    </sheetView>
  </sheetViews>
  <sheetFormatPr defaultColWidth="9.140625" defaultRowHeight="15"/>
  <cols>
    <col min="1" max="1" width="4.140625" style="0" customWidth="1"/>
    <col min="2" max="2" width="22.8515625" style="0" customWidth="1"/>
    <col min="3" max="3" width="7.57421875" style="0" customWidth="1"/>
    <col min="4" max="4" width="8.7109375" style="0" customWidth="1"/>
    <col min="5" max="5" width="7.421875" style="0" customWidth="1"/>
    <col min="6" max="6" width="22.140625" style="0" customWidth="1"/>
    <col min="7" max="7" width="8.8515625" style="0" customWidth="1"/>
    <col min="8" max="8" width="8.28125" style="0" customWidth="1"/>
    <col min="9" max="9" width="8.7109375" style="0" customWidth="1"/>
    <col min="10" max="10" width="8.00390625" style="0" customWidth="1"/>
    <col min="11" max="11" width="9.57421875" style="0" customWidth="1"/>
    <col min="12" max="12" width="0.42578125" style="0" customWidth="1"/>
    <col min="13" max="22" width="9.140625" style="0" hidden="1" customWidth="1"/>
  </cols>
  <sheetData>
    <row r="1" spans="1:22" s="30" customFormat="1" ht="15.75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s="30" customFormat="1" ht="15.75" customHeight="1">
      <c r="A2" s="69" t="s">
        <v>70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28" customFormat="1" ht="27.75" customHeight="1">
      <c r="A3" s="70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</row>
    <row r="4" spans="1:22" s="28" customFormat="1" ht="25.5" customHeight="1">
      <c r="A4" s="70" t="s">
        <v>237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2" s="28" customFormat="1" ht="25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11" s="6" customFormat="1" ht="25.5" customHeight="1">
      <c r="A6" s="63" t="s">
        <v>10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s="9" customFormat="1" ht="32.25" customHeight="1">
      <c r="A7" s="56" t="s">
        <v>25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9" customFormat="1" ht="32.25" customHeight="1">
      <c r="A8" s="56" t="s">
        <v>16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s="9" customFormat="1" ht="21.75" customHeight="1">
      <c r="A9" s="56" t="s">
        <v>11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s="9" customFormat="1" ht="32.25" customHeight="1">
      <c r="A10" s="56" t="s">
        <v>91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="1" customFormat="1" ht="15.75"/>
    <row r="12" spans="1:11" s="1" customFormat="1" ht="15.75" customHeight="1">
      <c r="A12" s="58" t="s">
        <v>0</v>
      </c>
      <c r="B12" s="61" t="s">
        <v>1</v>
      </c>
      <c r="C12" s="62" t="s">
        <v>2</v>
      </c>
      <c r="D12" s="65" t="s">
        <v>38</v>
      </c>
      <c r="E12" s="64" t="s">
        <v>3</v>
      </c>
      <c r="F12" s="57" t="s">
        <v>5</v>
      </c>
      <c r="G12" s="58" t="s">
        <v>9</v>
      </c>
      <c r="H12" s="58" t="s">
        <v>8</v>
      </c>
      <c r="I12" s="58" t="s">
        <v>7</v>
      </c>
      <c r="J12" s="57" t="s">
        <v>27</v>
      </c>
      <c r="K12" s="57" t="s">
        <v>4</v>
      </c>
    </row>
    <row r="13" spans="1:11" s="3" customFormat="1" ht="15.75">
      <c r="A13" s="59"/>
      <c r="B13" s="61"/>
      <c r="C13" s="62"/>
      <c r="D13" s="66"/>
      <c r="E13" s="64"/>
      <c r="F13" s="57"/>
      <c r="G13" s="59"/>
      <c r="H13" s="59"/>
      <c r="I13" s="59"/>
      <c r="J13" s="57"/>
      <c r="K13" s="57"/>
    </row>
    <row r="14" spans="1:11" s="5" customFormat="1" ht="18.75">
      <c r="A14" s="2">
        <v>1</v>
      </c>
      <c r="B14" s="55" t="s">
        <v>128</v>
      </c>
      <c r="C14" s="20">
        <v>1988</v>
      </c>
      <c r="D14" s="21"/>
      <c r="E14" s="21" t="s">
        <v>129</v>
      </c>
      <c r="F14" s="20" t="s">
        <v>130</v>
      </c>
      <c r="G14" s="20">
        <v>90</v>
      </c>
      <c r="H14" s="20">
        <v>110</v>
      </c>
      <c r="I14" s="22">
        <f aca="true" t="shared" si="0" ref="I14:I28">SUM(G14,H14/2)</f>
        <v>145</v>
      </c>
      <c r="J14" s="20">
        <v>23</v>
      </c>
      <c r="K14" s="20">
        <v>1</v>
      </c>
    </row>
    <row r="15" spans="1:22" s="17" customFormat="1" ht="18.75">
      <c r="A15" s="22">
        <v>2</v>
      </c>
      <c r="B15" s="26" t="s">
        <v>96</v>
      </c>
      <c r="C15" s="20">
        <v>1987</v>
      </c>
      <c r="D15" s="20"/>
      <c r="E15" s="21">
        <v>71.4</v>
      </c>
      <c r="F15" s="20" t="s">
        <v>59</v>
      </c>
      <c r="G15" s="20">
        <v>58</v>
      </c>
      <c r="H15" s="20">
        <v>106</v>
      </c>
      <c r="I15" s="22">
        <f t="shared" si="0"/>
        <v>111</v>
      </c>
      <c r="J15" s="20">
        <v>21</v>
      </c>
      <c r="K15" s="20">
        <v>2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5" customFormat="1" ht="18.75">
      <c r="A16" s="2">
        <v>3</v>
      </c>
      <c r="B16" s="24" t="s">
        <v>61</v>
      </c>
      <c r="C16" s="20">
        <v>1972</v>
      </c>
      <c r="D16" s="20"/>
      <c r="E16" s="27">
        <v>69.6</v>
      </c>
      <c r="F16" s="20" t="s">
        <v>39</v>
      </c>
      <c r="G16" s="20">
        <v>43</v>
      </c>
      <c r="H16" s="22">
        <v>102</v>
      </c>
      <c r="I16" s="22">
        <f t="shared" si="0"/>
        <v>94</v>
      </c>
      <c r="J16" s="29">
        <v>19</v>
      </c>
      <c r="K16" s="29">
        <v>3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11" s="5" customFormat="1" ht="18.75">
      <c r="A17" s="22">
        <v>4</v>
      </c>
      <c r="B17" s="24" t="s">
        <v>62</v>
      </c>
      <c r="C17" s="20">
        <v>1977</v>
      </c>
      <c r="D17" s="20"/>
      <c r="E17" s="21">
        <v>72.3</v>
      </c>
      <c r="F17" s="33" t="s">
        <v>54</v>
      </c>
      <c r="G17" s="20">
        <v>40</v>
      </c>
      <c r="H17" s="20">
        <v>100</v>
      </c>
      <c r="I17" s="22">
        <f t="shared" si="0"/>
        <v>90</v>
      </c>
      <c r="J17" s="20">
        <v>17</v>
      </c>
      <c r="K17" s="20">
        <v>4</v>
      </c>
    </row>
    <row r="18" spans="1:11" s="5" customFormat="1" ht="18.75">
      <c r="A18" s="2">
        <v>5</v>
      </c>
      <c r="B18" s="24" t="s">
        <v>56</v>
      </c>
      <c r="C18" s="20">
        <v>1974</v>
      </c>
      <c r="D18" s="20"/>
      <c r="E18" s="21">
        <v>70.6</v>
      </c>
      <c r="F18" s="20" t="s">
        <v>44</v>
      </c>
      <c r="G18" s="20">
        <v>28</v>
      </c>
      <c r="H18" s="20">
        <v>80</v>
      </c>
      <c r="I18" s="22">
        <f t="shared" si="0"/>
        <v>68</v>
      </c>
      <c r="J18" s="20">
        <v>16</v>
      </c>
      <c r="K18" s="20">
        <v>5</v>
      </c>
    </row>
    <row r="19" spans="1:11" s="5" customFormat="1" ht="18.75">
      <c r="A19" s="22">
        <v>6</v>
      </c>
      <c r="B19" s="83" t="s">
        <v>131</v>
      </c>
      <c r="C19" s="29">
        <v>1986</v>
      </c>
      <c r="D19" s="84"/>
      <c r="E19" s="84">
        <v>69.9</v>
      </c>
      <c r="F19" s="29" t="s">
        <v>113</v>
      </c>
      <c r="G19" s="20">
        <v>19</v>
      </c>
      <c r="H19" s="22">
        <v>82</v>
      </c>
      <c r="I19" s="22">
        <f t="shared" si="0"/>
        <v>60</v>
      </c>
      <c r="J19" s="29">
        <v>15</v>
      </c>
      <c r="K19" s="29">
        <v>6</v>
      </c>
    </row>
    <row r="20" spans="1:11" s="5" customFormat="1" ht="18.75">
      <c r="A20" s="2">
        <v>7</v>
      </c>
      <c r="B20" s="82" t="s">
        <v>132</v>
      </c>
      <c r="C20" s="20">
        <v>1974</v>
      </c>
      <c r="D20" s="21"/>
      <c r="E20" s="21" t="s">
        <v>133</v>
      </c>
      <c r="F20" s="20" t="s">
        <v>134</v>
      </c>
      <c r="G20" s="20">
        <v>20</v>
      </c>
      <c r="H20" s="20">
        <v>70</v>
      </c>
      <c r="I20" s="22">
        <f t="shared" si="0"/>
        <v>55</v>
      </c>
      <c r="J20" s="20">
        <v>14</v>
      </c>
      <c r="K20" s="20">
        <v>7</v>
      </c>
    </row>
    <row r="21" spans="1:11" s="5" customFormat="1" ht="18.75">
      <c r="A21" s="22">
        <v>8</v>
      </c>
      <c r="B21" s="82" t="s">
        <v>135</v>
      </c>
      <c r="C21" s="20">
        <v>1983</v>
      </c>
      <c r="D21" s="21"/>
      <c r="E21" s="21">
        <v>72.2</v>
      </c>
      <c r="F21" s="22" t="s">
        <v>115</v>
      </c>
      <c r="G21" s="20">
        <v>25</v>
      </c>
      <c r="H21" s="20">
        <v>43</v>
      </c>
      <c r="I21" s="22">
        <f t="shared" si="0"/>
        <v>46.5</v>
      </c>
      <c r="J21" s="20">
        <v>13</v>
      </c>
      <c r="K21" s="20">
        <v>8</v>
      </c>
    </row>
    <row r="22" spans="1:11" s="5" customFormat="1" ht="18.75">
      <c r="A22" s="2">
        <v>9</v>
      </c>
      <c r="B22" s="85" t="s">
        <v>136</v>
      </c>
      <c r="C22" s="29">
        <v>1976</v>
      </c>
      <c r="D22" s="84"/>
      <c r="E22" s="84">
        <v>71.8</v>
      </c>
      <c r="F22" s="29" t="s">
        <v>111</v>
      </c>
      <c r="G22" s="29">
        <v>20</v>
      </c>
      <c r="H22" s="29">
        <v>46</v>
      </c>
      <c r="I22" s="22">
        <f t="shared" si="0"/>
        <v>43</v>
      </c>
      <c r="J22" s="20">
        <v>12</v>
      </c>
      <c r="K22" s="29">
        <v>9</v>
      </c>
    </row>
    <row r="23" spans="1:11" s="5" customFormat="1" ht="18.75">
      <c r="A23" s="22">
        <v>10</v>
      </c>
      <c r="B23" s="82" t="s">
        <v>137</v>
      </c>
      <c r="C23" s="20">
        <v>1988</v>
      </c>
      <c r="D23" s="21"/>
      <c r="E23" s="21" t="s">
        <v>138</v>
      </c>
      <c r="F23" s="20" t="s">
        <v>130</v>
      </c>
      <c r="G23" s="20">
        <v>7</v>
      </c>
      <c r="H23" s="20">
        <v>60</v>
      </c>
      <c r="I23" s="22">
        <f t="shared" si="0"/>
        <v>37</v>
      </c>
      <c r="J23" s="20">
        <v>11</v>
      </c>
      <c r="K23" s="20">
        <v>10</v>
      </c>
    </row>
    <row r="24" spans="1:11" s="5" customFormat="1" ht="18.75">
      <c r="A24" s="2">
        <v>11</v>
      </c>
      <c r="B24" s="38" t="s">
        <v>100</v>
      </c>
      <c r="C24" s="20">
        <v>1991</v>
      </c>
      <c r="D24" s="20"/>
      <c r="E24" s="21">
        <v>71.2</v>
      </c>
      <c r="F24" s="20" t="s">
        <v>39</v>
      </c>
      <c r="G24" s="20">
        <v>11</v>
      </c>
      <c r="H24" s="20">
        <v>45</v>
      </c>
      <c r="I24" s="22">
        <f t="shared" si="0"/>
        <v>33.5</v>
      </c>
      <c r="J24" s="20">
        <v>10</v>
      </c>
      <c r="K24" s="20">
        <v>11</v>
      </c>
    </row>
    <row r="25" spans="1:11" s="5" customFormat="1" ht="18.75">
      <c r="A25" s="22">
        <v>12</v>
      </c>
      <c r="B25" s="38" t="s">
        <v>65</v>
      </c>
      <c r="C25" s="20">
        <v>1988</v>
      </c>
      <c r="D25" s="20"/>
      <c r="E25" s="21">
        <v>64.4</v>
      </c>
      <c r="F25" s="20" t="s">
        <v>53</v>
      </c>
      <c r="G25" s="20">
        <v>12</v>
      </c>
      <c r="H25" s="20">
        <v>25</v>
      </c>
      <c r="I25" s="22">
        <f t="shared" si="0"/>
        <v>24.5</v>
      </c>
      <c r="J25" s="20">
        <v>9</v>
      </c>
      <c r="K25" s="29">
        <v>12</v>
      </c>
    </row>
    <row r="26" spans="1:11" s="17" customFormat="1" ht="18.75">
      <c r="A26" s="2">
        <v>13</v>
      </c>
      <c r="B26" s="82" t="s">
        <v>139</v>
      </c>
      <c r="C26" s="20">
        <v>1990</v>
      </c>
      <c r="D26" s="21"/>
      <c r="E26" s="21">
        <v>68.5</v>
      </c>
      <c r="F26" s="20" t="s">
        <v>140</v>
      </c>
      <c r="G26" s="20">
        <v>7</v>
      </c>
      <c r="H26" s="22">
        <v>12</v>
      </c>
      <c r="I26" s="22">
        <f t="shared" si="0"/>
        <v>13</v>
      </c>
      <c r="J26" s="29">
        <v>8</v>
      </c>
      <c r="K26" s="20">
        <v>13</v>
      </c>
    </row>
    <row r="27" spans="1:22" s="17" customFormat="1" ht="18.75">
      <c r="A27" s="22">
        <v>14</v>
      </c>
      <c r="B27" s="82" t="s">
        <v>143</v>
      </c>
      <c r="C27" s="20">
        <v>1985</v>
      </c>
      <c r="D27" s="21"/>
      <c r="E27" s="21">
        <v>71</v>
      </c>
      <c r="F27" s="20" t="s">
        <v>144</v>
      </c>
      <c r="G27" s="20">
        <v>0</v>
      </c>
      <c r="H27" s="20">
        <v>0</v>
      </c>
      <c r="I27" s="22">
        <f t="shared" si="0"/>
        <v>0</v>
      </c>
      <c r="J27" s="20">
        <v>0</v>
      </c>
      <c r="K27" s="20">
        <v>14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5" customFormat="1" ht="18.75">
      <c r="A28" s="2">
        <v>15</v>
      </c>
      <c r="B28" s="82" t="s">
        <v>141</v>
      </c>
      <c r="C28" s="20">
        <v>1993</v>
      </c>
      <c r="D28" s="21"/>
      <c r="E28" s="21">
        <v>72.9</v>
      </c>
      <c r="F28" s="20" t="s">
        <v>142</v>
      </c>
      <c r="G28" s="20">
        <v>0</v>
      </c>
      <c r="H28" s="20">
        <v>0</v>
      </c>
      <c r="I28" s="22">
        <f t="shared" si="0"/>
        <v>0</v>
      </c>
      <c r="J28" s="20">
        <v>0</v>
      </c>
      <c r="K28" s="29">
        <v>15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2:6" ht="15.75">
      <c r="B29" s="4" t="s">
        <v>6</v>
      </c>
      <c r="C29" s="3"/>
      <c r="D29" s="3"/>
      <c r="E29" s="3"/>
      <c r="F29" s="3"/>
    </row>
    <row r="30" spans="2:6" ht="43.5" customHeight="1">
      <c r="B30" s="18" t="s">
        <v>37</v>
      </c>
      <c r="C30" s="3"/>
      <c r="D30" s="3"/>
      <c r="E30" s="3"/>
      <c r="F30" s="3"/>
    </row>
  </sheetData>
  <sheetProtection/>
  <mergeCells count="21">
    <mergeCell ref="A5:V5"/>
    <mergeCell ref="G12:G13"/>
    <mergeCell ref="A6:K6"/>
    <mergeCell ref="D12:D13"/>
    <mergeCell ref="K12:K13"/>
    <mergeCell ref="H12:H13"/>
    <mergeCell ref="I12:I13"/>
    <mergeCell ref="A12:A13"/>
    <mergeCell ref="B12:B13"/>
    <mergeCell ref="C12:C13"/>
    <mergeCell ref="A1:V1"/>
    <mergeCell ref="A2:V2"/>
    <mergeCell ref="A3:V3"/>
    <mergeCell ref="A4:V4"/>
    <mergeCell ref="A7:K7"/>
    <mergeCell ref="F12:F13"/>
    <mergeCell ref="A8:K8"/>
    <mergeCell ref="J12:J13"/>
    <mergeCell ref="A9:K9"/>
    <mergeCell ref="A10:K10"/>
    <mergeCell ref="E12:E1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view="pageBreakPreview" zoomScale="80" zoomScaleSheetLayoutView="80" zoomScalePageLayoutView="0" workbookViewId="0" topLeftCell="A11">
      <selection activeCell="B14" sqref="B14:K30"/>
    </sheetView>
  </sheetViews>
  <sheetFormatPr defaultColWidth="9.140625" defaultRowHeight="15"/>
  <cols>
    <col min="1" max="1" width="4.140625" style="0" customWidth="1"/>
    <col min="2" max="2" width="26.140625" style="0" customWidth="1"/>
    <col min="3" max="3" width="7.57421875" style="0" customWidth="1"/>
    <col min="4" max="4" width="9.8515625" style="0" customWidth="1"/>
    <col min="5" max="5" width="8.140625" style="0" customWidth="1"/>
    <col min="6" max="6" width="21.28125" style="0" customWidth="1"/>
    <col min="7" max="7" width="8.8515625" style="0" customWidth="1"/>
    <col min="8" max="8" width="8.28125" style="0" customWidth="1"/>
    <col min="9" max="9" width="8.7109375" style="0" customWidth="1"/>
    <col min="10" max="10" width="8.00390625" style="0" customWidth="1"/>
    <col min="11" max="11" width="9.57421875" style="0" customWidth="1"/>
    <col min="12" max="12" width="0.2890625" style="0" customWidth="1"/>
    <col min="13" max="21" width="9.140625" style="0" hidden="1" customWidth="1"/>
  </cols>
  <sheetData>
    <row r="1" spans="1:21" s="30" customFormat="1" ht="15.75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30" customFormat="1" ht="15.75" customHeight="1">
      <c r="A2" s="69" t="s">
        <v>70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28" customFormat="1" ht="27.75" customHeight="1">
      <c r="A3" s="70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s="28" customFormat="1" ht="25.5" customHeight="1">
      <c r="A4" s="70" t="s">
        <v>237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s="28" customFormat="1" ht="25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1" s="6" customFormat="1" ht="25.5" customHeight="1">
      <c r="A6" s="63" t="s">
        <v>10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s="9" customFormat="1" ht="32.25" customHeight="1">
      <c r="A7" s="56" t="s">
        <v>28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9" customFormat="1" ht="32.25" customHeight="1">
      <c r="A8" s="56" t="s">
        <v>16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s="9" customFormat="1" ht="21.75" customHeight="1">
      <c r="A9" s="56" t="s">
        <v>11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0" s="9" customFormat="1" ht="32.25" customHeight="1">
      <c r="A10" s="56" t="s">
        <v>91</v>
      </c>
      <c r="B10" s="56"/>
      <c r="C10" s="56"/>
      <c r="D10" s="56"/>
      <c r="E10" s="56"/>
      <c r="F10" s="56"/>
      <c r="G10" s="56"/>
      <c r="H10" s="56"/>
      <c r="I10" s="56"/>
      <c r="J10" s="56"/>
    </row>
    <row r="11" s="1" customFormat="1" ht="15.75"/>
    <row r="12" spans="1:11" s="1" customFormat="1" ht="15.75" customHeight="1">
      <c r="A12" s="58" t="s">
        <v>0</v>
      </c>
      <c r="B12" s="61" t="s">
        <v>1</v>
      </c>
      <c r="C12" s="62" t="s">
        <v>2</v>
      </c>
      <c r="D12" s="65" t="s">
        <v>38</v>
      </c>
      <c r="E12" s="64" t="s">
        <v>3</v>
      </c>
      <c r="F12" s="57" t="s">
        <v>5</v>
      </c>
      <c r="G12" s="58" t="s">
        <v>9</v>
      </c>
      <c r="H12" s="58" t="s">
        <v>8</v>
      </c>
      <c r="I12" s="58" t="s">
        <v>7</v>
      </c>
      <c r="J12" s="57" t="s">
        <v>27</v>
      </c>
      <c r="K12" s="57" t="s">
        <v>4</v>
      </c>
    </row>
    <row r="13" spans="1:11" s="3" customFormat="1" ht="15.75">
      <c r="A13" s="59"/>
      <c r="B13" s="61"/>
      <c r="C13" s="62"/>
      <c r="D13" s="66"/>
      <c r="E13" s="64"/>
      <c r="F13" s="57"/>
      <c r="G13" s="59"/>
      <c r="H13" s="59"/>
      <c r="I13" s="59"/>
      <c r="J13" s="57"/>
      <c r="K13" s="57"/>
    </row>
    <row r="14" spans="1:11" s="5" customFormat="1" ht="18.75">
      <c r="A14" s="2">
        <v>1</v>
      </c>
      <c r="B14" s="77" t="s">
        <v>145</v>
      </c>
      <c r="C14" s="20">
        <v>1985</v>
      </c>
      <c r="D14" s="21"/>
      <c r="E14" s="21">
        <v>74.3</v>
      </c>
      <c r="F14" s="20" t="s">
        <v>146</v>
      </c>
      <c r="G14" s="20">
        <v>54</v>
      </c>
      <c r="H14" s="20">
        <v>104</v>
      </c>
      <c r="I14" s="22">
        <f aca="true" t="shared" si="0" ref="I14:I30">SUM(G14,H14/2)</f>
        <v>106</v>
      </c>
      <c r="J14" s="20">
        <v>23</v>
      </c>
      <c r="K14" s="20">
        <v>1</v>
      </c>
    </row>
    <row r="15" spans="1:11" s="5" customFormat="1" ht="18.75">
      <c r="A15" s="2">
        <v>2</v>
      </c>
      <c r="B15" s="86" t="s">
        <v>147</v>
      </c>
      <c r="C15" s="20">
        <v>1979</v>
      </c>
      <c r="D15" s="21"/>
      <c r="E15" s="21">
        <v>75.1</v>
      </c>
      <c r="F15" s="20" t="s">
        <v>148</v>
      </c>
      <c r="G15" s="20">
        <v>56</v>
      </c>
      <c r="H15" s="20">
        <v>84</v>
      </c>
      <c r="I15" s="22">
        <f t="shared" si="0"/>
        <v>98</v>
      </c>
      <c r="J15" s="20">
        <v>21</v>
      </c>
      <c r="K15" s="20">
        <v>2</v>
      </c>
    </row>
    <row r="16" spans="1:11" s="5" customFormat="1" ht="18.75">
      <c r="A16" s="2">
        <v>3</v>
      </c>
      <c r="B16" s="87" t="s">
        <v>55</v>
      </c>
      <c r="C16" s="20">
        <v>1991</v>
      </c>
      <c r="D16" s="20"/>
      <c r="E16" s="20">
        <v>76.9</v>
      </c>
      <c r="F16" s="33" t="s">
        <v>44</v>
      </c>
      <c r="G16" s="20">
        <v>50</v>
      </c>
      <c r="H16" s="20">
        <v>91</v>
      </c>
      <c r="I16" s="22">
        <f t="shared" si="0"/>
        <v>95.5</v>
      </c>
      <c r="J16" s="20">
        <v>19</v>
      </c>
      <c r="K16" s="20">
        <v>3</v>
      </c>
    </row>
    <row r="17" spans="1:11" s="5" customFormat="1" ht="18.75">
      <c r="A17" s="2">
        <v>4</v>
      </c>
      <c r="B17" s="24" t="s">
        <v>79</v>
      </c>
      <c r="C17" s="20">
        <v>1994</v>
      </c>
      <c r="D17" s="20">
        <v>1</v>
      </c>
      <c r="E17" s="21">
        <v>78</v>
      </c>
      <c r="F17" s="33" t="s">
        <v>43</v>
      </c>
      <c r="G17" s="20">
        <v>47</v>
      </c>
      <c r="H17" s="20">
        <v>85</v>
      </c>
      <c r="I17" s="22">
        <f t="shared" si="0"/>
        <v>89.5</v>
      </c>
      <c r="J17" s="20">
        <v>17</v>
      </c>
      <c r="K17" s="20">
        <v>4</v>
      </c>
    </row>
    <row r="18" spans="1:11" s="5" customFormat="1" ht="18.75">
      <c r="A18" s="2">
        <v>5</v>
      </c>
      <c r="B18" s="55" t="s">
        <v>149</v>
      </c>
      <c r="C18" s="20">
        <v>1981</v>
      </c>
      <c r="D18" s="21"/>
      <c r="E18" s="21">
        <v>78</v>
      </c>
      <c r="F18" s="20" t="s">
        <v>123</v>
      </c>
      <c r="G18" s="20">
        <v>23</v>
      </c>
      <c r="H18" s="20">
        <v>120</v>
      </c>
      <c r="I18" s="22">
        <f t="shared" si="0"/>
        <v>83</v>
      </c>
      <c r="J18" s="20">
        <v>16</v>
      </c>
      <c r="K18" s="20">
        <v>5</v>
      </c>
    </row>
    <row r="19" spans="1:11" s="5" customFormat="1" ht="18.75">
      <c r="A19" s="2">
        <v>6</v>
      </c>
      <c r="B19" s="86" t="s">
        <v>150</v>
      </c>
      <c r="C19" s="20">
        <v>1980</v>
      </c>
      <c r="D19" s="21"/>
      <c r="E19" s="21">
        <v>76.1</v>
      </c>
      <c r="F19" s="20" t="s">
        <v>115</v>
      </c>
      <c r="G19" s="20">
        <v>40</v>
      </c>
      <c r="H19" s="20">
        <v>85</v>
      </c>
      <c r="I19" s="22">
        <f t="shared" si="0"/>
        <v>82.5</v>
      </c>
      <c r="J19" s="20">
        <v>15</v>
      </c>
      <c r="K19" s="20">
        <v>6</v>
      </c>
    </row>
    <row r="20" spans="1:11" s="5" customFormat="1" ht="18.75">
      <c r="A20" s="2">
        <v>7</v>
      </c>
      <c r="B20" s="50" t="s">
        <v>50</v>
      </c>
      <c r="C20" s="20">
        <v>1976</v>
      </c>
      <c r="D20" s="20"/>
      <c r="E20" s="21">
        <v>77.2</v>
      </c>
      <c r="F20" s="33" t="s">
        <v>53</v>
      </c>
      <c r="G20" s="20">
        <v>32</v>
      </c>
      <c r="H20" s="20">
        <v>91</v>
      </c>
      <c r="I20" s="22">
        <f t="shared" si="0"/>
        <v>77.5</v>
      </c>
      <c r="J20" s="20">
        <v>14</v>
      </c>
      <c r="K20" s="20">
        <v>7</v>
      </c>
    </row>
    <row r="21" spans="1:11" s="5" customFormat="1" ht="18.75">
      <c r="A21" s="2">
        <v>8</v>
      </c>
      <c r="B21" s="38" t="s">
        <v>83</v>
      </c>
      <c r="C21" s="20">
        <v>1989</v>
      </c>
      <c r="D21" s="20"/>
      <c r="E21" s="21">
        <v>76.45</v>
      </c>
      <c r="F21" s="33" t="s">
        <v>54</v>
      </c>
      <c r="G21" s="20">
        <v>30</v>
      </c>
      <c r="H21" s="20">
        <v>83</v>
      </c>
      <c r="I21" s="22">
        <f t="shared" si="0"/>
        <v>71.5</v>
      </c>
      <c r="J21" s="20">
        <v>13</v>
      </c>
      <c r="K21" s="20">
        <v>8</v>
      </c>
    </row>
    <row r="22" spans="1:11" s="5" customFormat="1" ht="18.75">
      <c r="A22" s="2">
        <v>9</v>
      </c>
      <c r="B22" s="50" t="s">
        <v>57</v>
      </c>
      <c r="C22" s="20">
        <v>1992</v>
      </c>
      <c r="D22" s="20"/>
      <c r="E22" s="21">
        <v>74.4</v>
      </c>
      <c r="F22" s="33" t="s">
        <v>39</v>
      </c>
      <c r="G22" s="20">
        <v>26</v>
      </c>
      <c r="H22" s="20">
        <v>71</v>
      </c>
      <c r="I22" s="22">
        <f t="shared" si="0"/>
        <v>61.5</v>
      </c>
      <c r="J22" s="20">
        <v>12</v>
      </c>
      <c r="K22" s="20">
        <v>9</v>
      </c>
    </row>
    <row r="23" spans="1:11" s="5" customFormat="1" ht="18.75">
      <c r="A23" s="2">
        <v>10</v>
      </c>
      <c r="B23" s="82" t="s">
        <v>151</v>
      </c>
      <c r="C23" s="20">
        <v>1978</v>
      </c>
      <c r="D23" s="21"/>
      <c r="E23" s="21">
        <v>73.3</v>
      </c>
      <c r="F23" s="20" t="s">
        <v>152</v>
      </c>
      <c r="G23" s="20">
        <v>24</v>
      </c>
      <c r="H23" s="20">
        <v>70</v>
      </c>
      <c r="I23" s="22">
        <f t="shared" si="0"/>
        <v>59</v>
      </c>
      <c r="J23" s="20">
        <v>11</v>
      </c>
      <c r="K23" s="20">
        <v>10</v>
      </c>
    </row>
    <row r="24" spans="1:11" s="5" customFormat="1" ht="18.75">
      <c r="A24" s="2">
        <v>11</v>
      </c>
      <c r="B24" s="82" t="s">
        <v>153</v>
      </c>
      <c r="C24" s="20">
        <v>1981</v>
      </c>
      <c r="D24" s="21"/>
      <c r="E24" s="21">
        <v>74.8</v>
      </c>
      <c r="F24" s="20" t="s">
        <v>123</v>
      </c>
      <c r="G24" s="20">
        <v>13</v>
      </c>
      <c r="H24" s="20">
        <v>80</v>
      </c>
      <c r="I24" s="22">
        <f t="shared" si="0"/>
        <v>53</v>
      </c>
      <c r="J24" s="20">
        <v>10</v>
      </c>
      <c r="K24" s="20">
        <v>11</v>
      </c>
    </row>
    <row r="25" spans="1:11" s="5" customFormat="1" ht="18.75">
      <c r="A25" s="2">
        <v>12</v>
      </c>
      <c r="B25" s="82" t="s">
        <v>154</v>
      </c>
      <c r="C25" s="20">
        <v>1980</v>
      </c>
      <c r="D25" s="21"/>
      <c r="E25" s="21">
        <v>76.9</v>
      </c>
      <c r="F25" s="20" t="s">
        <v>155</v>
      </c>
      <c r="G25" s="20">
        <v>22</v>
      </c>
      <c r="H25" s="20">
        <v>55</v>
      </c>
      <c r="I25" s="22">
        <f t="shared" si="0"/>
        <v>49.5</v>
      </c>
      <c r="J25" s="20">
        <v>9</v>
      </c>
      <c r="K25" s="20">
        <v>12</v>
      </c>
    </row>
    <row r="26" spans="1:11" s="5" customFormat="1" ht="18.75">
      <c r="A26" s="2">
        <v>13</v>
      </c>
      <c r="B26" s="82" t="s">
        <v>156</v>
      </c>
      <c r="C26" s="20">
        <v>1987</v>
      </c>
      <c r="D26" s="21"/>
      <c r="E26" s="21">
        <v>74.7</v>
      </c>
      <c r="F26" s="20" t="s">
        <v>157</v>
      </c>
      <c r="G26" s="20">
        <v>20</v>
      </c>
      <c r="H26" s="20">
        <v>54</v>
      </c>
      <c r="I26" s="22">
        <f t="shared" si="0"/>
        <v>47</v>
      </c>
      <c r="J26" s="20">
        <v>8</v>
      </c>
      <c r="K26" s="20">
        <v>13</v>
      </c>
    </row>
    <row r="27" spans="1:11" s="5" customFormat="1" ht="18.75">
      <c r="A27" s="2">
        <v>14</v>
      </c>
      <c r="B27" s="82" t="s">
        <v>158</v>
      </c>
      <c r="C27" s="20">
        <v>1989</v>
      </c>
      <c r="D27" s="21"/>
      <c r="E27" s="21">
        <v>74.4</v>
      </c>
      <c r="F27" s="20" t="s">
        <v>142</v>
      </c>
      <c r="G27" s="20">
        <v>11</v>
      </c>
      <c r="H27" s="20">
        <v>35</v>
      </c>
      <c r="I27" s="22">
        <f t="shared" si="0"/>
        <v>28.5</v>
      </c>
      <c r="J27" s="20">
        <v>7</v>
      </c>
      <c r="K27" s="20">
        <v>14</v>
      </c>
    </row>
    <row r="28" spans="1:11" s="5" customFormat="1" ht="18.75">
      <c r="A28" s="2">
        <v>15</v>
      </c>
      <c r="B28" s="82" t="s">
        <v>159</v>
      </c>
      <c r="C28" s="20">
        <v>1991</v>
      </c>
      <c r="D28" s="21"/>
      <c r="E28" s="21">
        <v>74.5</v>
      </c>
      <c r="F28" s="20" t="s">
        <v>160</v>
      </c>
      <c r="G28" s="20">
        <v>9</v>
      </c>
      <c r="H28" s="20">
        <v>30</v>
      </c>
      <c r="I28" s="22">
        <f t="shared" si="0"/>
        <v>24</v>
      </c>
      <c r="J28" s="20">
        <v>6</v>
      </c>
      <c r="K28" s="20">
        <v>15</v>
      </c>
    </row>
    <row r="29" spans="1:11" s="5" customFormat="1" ht="18.75">
      <c r="A29" s="2">
        <v>16</v>
      </c>
      <c r="B29" s="50" t="s">
        <v>93</v>
      </c>
      <c r="C29" s="20">
        <v>1992</v>
      </c>
      <c r="D29" s="20"/>
      <c r="E29" s="21">
        <v>74.2</v>
      </c>
      <c r="F29" s="33" t="s">
        <v>76</v>
      </c>
      <c r="G29" s="20">
        <v>11</v>
      </c>
      <c r="H29" s="20">
        <v>21</v>
      </c>
      <c r="I29" s="22">
        <f t="shared" si="0"/>
        <v>21.5</v>
      </c>
      <c r="J29" s="20">
        <v>5</v>
      </c>
      <c r="K29" s="20">
        <v>16</v>
      </c>
    </row>
    <row r="30" spans="1:11" s="5" customFormat="1" ht="18.75">
      <c r="A30" s="2">
        <v>17</v>
      </c>
      <c r="B30" s="82" t="s">
        <v>161</v>
      </c>
      <c r="C30" s="20">
        <v>1990</v>
      </c>
      <c r="D30" s="21"/>
      <c r="E30" s="21">
        <v>75.7</v>
      </c>
      <c r="F30" s="20" t="s">
        <v>125</v>
      </c>
      <c r="G30" s="20">
        <v>10</v>
      </c>
      <c r="H30" s="20">
        <v>17</v>
      </c>
      <c r="I30" s="22">
        <f t="shared" si="0"/>
        <v>18.5</v>
      </c>
      <c r="J30" s="20">
        <v>4</v>
      </c>
      <c r="K30" s="20">
        <v>17</v>
      </c>
    </row>
    <row r="31" spans="2:6" ht="15.75">
      <c r="B31" s="4" t="s">
        <v>6</v>
      </c>
      <c r="C31" s="3"/>
      <c r="D31" s="3"/>
      <c r="E31" s="3"/>
      <c r="F31" s="3"/>
    </row>
    <row r="32" spans="2:6" ht="43.5" customHeight="1">
      <c r="B32" s="18" t="s">
        <v>34</v>
      </c>
      <c r="C32" s="3"/>
      <c r="D32" s="3"/>
      <c r="E32" s="3"/>
      <c r="F32" s="18" t="s">
        <v>35</v>
      </c>
    </row>
  </sheetData>
  <sheetProtection/>
  <mergeCells count="21">
    <mergeCell ref="A10:J10"/>
    <mergeCell ref="A12:A13"/>
    <mergeCell ref="D12:D13"/>
    <mergeCell ref="A5:U5"/>
    <mergeCell ref="B12:B13"/>
    <mergeCell ref="A7:K7"/>
    <mergeCell ref="A8:K8"/>
    <mergeCell ref="F12:F13"/>
    <mergeCell ref="A6:K6"/>
    <mergeCell ref="J12:J13"/>
    <mergeCell ref="A9:K9"/>
    <mergeCell ref="K12:K13"/>
    <mergeCell ref="H12:H13"/>
    <mergeCell ref="A1:U1"/>
    <mergeCell ref="A2:U2"/>
    <mergeCell ref="A3:U3"/>
    <mergeCell ref="A4:U4"/>
    <mergeCell ref="E12:E13"/>
    <mergeCell ref="C12:C13"/>
    <mergeCell ref="G12:G13"/>
    <mergeCell ref="I12:I1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BreakPreview" zoomScale="80" zoomScaleSheetLayoutView="80" zoomScalePageLayoutView="0" workbookViewId="0" topLeftCell="A4">
      <selection activeCell="B14" sqref="B14:K38"/>
    </sheetView>
  </sheetViews>
  <sheetFormatPr defaultColWidth="9.140625" defaultRowHeight="15"/>
  <cols>
    <col min="1" max="1" width="4.140625" style="0" customWidth="1"/>
    <col min="2" max="2" width="29.7109375" style="0" customWidth="1"/>
    <col min="3" max="3" width="7.57421875" style="0" customWidth="1"/>
    <col min="4" max="4" width="9.421875" style="0" customWidth="1"/>
    <col min="5" max="5" width="8.28125" style="0" customWidth="1"/>
    <col min="6" max="6" width="21.28125" style="0" customWidth="1"/>
    <col min="7" max="7" width="8.8515625" style="0" customWidth="1"/>
    <col min="8" max="8" width="8.28125" style="0" customWidth="1"/>
    <col min="9" max="9" width="8.7109375" style="0" customWidth="1"/>
    <col min="10" max="10" width="8.00390625" style="0" customWidth="1"/>
    <col min="11" max="11" width="9.28125" style="0" customWidth="1"/>
    <col min="12" max="12" width="1.421875" style="0" customWidth="1"/>
    <col min="13" max="21" width="9.140625" style="0" hidden="1" customWidth="1"/>
  </cols>
  <sheetData>
    <row r="1" spans="1:21" s="30" customFormat="1" ht="15.75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30" customFormat="1" ht="15.75" customHeight="1">
      <c r="A2" s="69" t="s">
        <v>70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28" customFormat="1" ht="27.75" customHeight="1">
      <c r="A3" s="70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s="28" customFormat="1" ht="25.5" customHeight="1">
      <c r="A4" s="70" t="s">
        <v>237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s="28" customFormat="1" ht="25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1" s="6" customFormat="1" ht="25.5" customHeight="1">
      <c r="A6" s="63" t="s">
        <v>10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s="9" customFormat="1" ht="32.25" customHeight="1">
      <c r="A7" s="56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9" customFormat="1" ht="32.25" customHeight="1">
      <c r="A8" s="56" t="s">
        <v>16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s="9" customFormat="1" ht="21.75" customHeight="1">
      <c r="A9" s="56" t="s">
        <v>11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0" s="9" customFormat="1" ht="32.25" customHeight="1">
      <c r="A10" s="56" t="s">
        <v>91</v>
      </c>
      <c r="B10" s="56"/>
      <c r="C10" s="56"/>
      <c r="D10" s="56"/>
      <c r="E10" s="56"/>
      <c r="F10" s="56"/>
      <c r="G10" s="56"/>
      <c r="H10" s="56"/>
      <c r="I10" s="56"/>
      <c r="J10" s="56"/>
    </row>
    <row r="11" s="1" customFormat="1" ht="15.75"/>
    <row r="12" spans="1:11" s="1" customFormat="1" ht="15.75" customHeight="1">
      <c r="A12" s="58" t="s">
        <v>0</v>
      </c>
      <c r="B12" s="61" t="s">
        <v>1</v>
      </c>
      <c r="C12" s="62" t="s">
        <v>2</v>
      </c>
      <c r="D12" s="65" t="s">
        <v>38</v>
      </c>
      <c r="E12" s="64" t="s">
        <v>3</v>
      </c>
      <c r="F12" s="57" t="s">
        <v>5</v>
      </c>
      <c r="G12" s="58" t="s">
        <v>9</v>
      </c>
      <c r="H12" s="58" t="s">
        <v>8</v>
      </c>
      <c r="I12" s="58" t="s">
        <v>7</v>
      </c>
      <c r="J12" s="57" t="s">
        <v>27</v>
      </c>
      <c r="K12" s="57" t="s">
        <v>4</v>
      </c>
    </row>
    <row r="13" spans="1:11" s="3" customFormat="1" ht="15.75">
      <c r="A13" s="59"/>
      <c r="B13" s="61"/>
      <c r="C13" s="62"/>
      <c r="D13" s="66"/>
      <c r="E13" s="64"/>
      <c r="F13" s="57"/>
      <c r="G13" s="59"/>
      <c r="H13" s="59"/>
      <c r="I13" s="59"/>
      <c r="J13" s="57"/>
      <c r="K13" s="57"/>
    </row>
    <row r="14" spans="1:11" s="5" customFormat="1" ht="18.75">
      <c r="A14" s="2">
        <v>1</v>
      </c>
      <c r="B14" s="55" t="s">
        <v>241</v>
      </c>
      <c r="C14" s="20">
        <v>1972</v>
      </c>
      <c r="D14" s="20" t="s">
        <v>240</v>
      </c>
      <c r="E14" s="20">
        <v>85</v>
      </c>
      <c r="F14" s="20" t="s">
        <v>242</v>
      </c>
      <c r="G14" s="20">
        <v>98</v>
      </c>
      <c r="H14" s="20">
        <v>180</v>
      </c>
      <c r="I14" s="22">
        <f>SUM(G14,H14/2)</f>
        <v>188</v>
      </c>
      <c r="J14" s="20">
        <v>23</v>
      </c>
      <c r="K14" s="20">
        <v>1</v>
      </c>
    </row>
    <row r="15" spans="1:11" s="5" customFormat="1" ht="18.75">
      <c r="A15" s="2">
        <v>2</v>
      </c>
      <c r="B15" s="55" t="s">
        <v>162</v>
      </c>
      <c r="C15" s="20">
        <v>1977</v>
      </c>
      <c r="D15" s="20" t="s">
        <v>243</v>
      </c>
      <c r="E15" s="20">
        <v>84.7</v>
      </c>
      <c r="F15" s="20" t="s">
        <v>163</v>
      </c>
      <c r="G15" s="20">
        <v>108</v>
      </c>
      <c r="H15" s="20">
        <v>144</v>
      </c>
      <c r="I15" s="22">
        <f aca="true" t="shared" si="0" ref="I15:I38">SUM(G15,H15/2)</f>
        <v>180</v>
      </c>
      <c r="J15" s="20">
        <v>21</v>
      </c>
      <c r="K15" s="20">
        <v>2</v>
      </c>
    </row>
    <row r="16" spans="1:11" s="5" customFormat="1" ht="18.75">
      <c r="A16" s="2">
        <v>3</v>
      </c>
      <c r="B16" s="88" t="s">
        <v>164</v>
      </c>
      <c r="C16" s="20">
        <v>1984</v>
      </c>
      <c r="D16" s="21">
        <v>1</v>
      </c>
      <c r="E16" s="21">
        <v>81.1</v>
      </c>
      <c r="F16" s="20" t="s">
        <v>130</v>
      </c>
      <c r="G16" s="20">
        <v>94</v>
      </c>
      <c r="H16" s="20">
        <v>112</v>
      </c>
      <c r="I16" s="22">
        <f t="shared" si="0"/>
        <v>150</v>
      </c>
      <c r="J16" s="20">
        <v>19</v>
      </c>
      <c r="K16" s="20">
        <v>3</v>
      </c>
    </row>
    <row r="17" spans="1:11" s="5" customFormat="1" ht="18.75">
      <c r="A17" s="2">
        <v>4</v>
      </c>
      <c r="B17" s="55" t="s">
        <v>165</v>
      </c>
      <c r="C17" s="20">
        <v>1975</v>
      </c>
      <c r="D17" s="21"/>
      <c r="E17" s="21">
        <v>82.2</v>
      </c>
      <c r="F17" s="20" t="s">
        <v>152</v>
      </c>
      <c r="G17" s="20">
        <v>87</v>
      </c>
      <c r="H17" s="20">
        <v>100</v>
      </c>
      <c r="I17" s="22">
        <f t="shared" si="0"/>
        <v>137</v>
      </c>
      <c r="J17" s="20">
        <v>17</v>
      </c>
      <c r="K17" s="20">
        <v>4</v>
      </c>
    </row>
    <row r="18" spans="1:11" s="5" customFormat="1" ht="18.75">
      <c r="A18" s="2">
        <v>5</v>
      </c>
      <c r="B18" s="25" t="s">
        <v>74</v>
      </c>
      <c r="C18" s="20">
        <v>1993</v>
      </c>
      <c r="D18" s="20">
        <v>1</v>
      </c>
      <c r="E18" s="27">
        <v>81.5</v>
      </c>
      <c r="F18" s="33" t="s">
        <v>71</v>
      </c>
      <c r="G18" s="20">
        <v>57</v>
      </c>
      <c r="H18" s="22">
        <v>118</v>
      </c>
      <c r="I18" s="22">
        <f t="shared" si="0"/>
        <v>116</v>
      </c>
      <c r="J18" s="20">
        <v>16</v>
      </c>
      <c r="K18" s="20">
        <v>5</v>
      </c>
    </row>
    <row r="19" spans="1:11" s="5" customFormat="1" ht="18.75">
      <c r="A19" s="2">
        <v>6</v>
      </c>
      <c r="B19" s="25" t="s">
        <v>47</v>
      </c>
      <c r="C19" s="20">
        <v>1986</v>
      </c>
      <c r="D19" s="20">
        <v>1</v>
      </c>
      <c r="E19" s="27">
        <v>84.9</v>
      </c>
      <c r="F19" s="33" t="s">
        <v>52</v>
      </c>
      <c r="G19" s="20">
        <v>45</v>
      </c>
      <c r="H19" s="22">
        <v>127</v>
      </c>
      <c r="I19" s="22">
        <f t="shared" si="0"/>
        <v>108.5</v>
      </c>
      <c r="J19" s="20">
        <v>15</v>
      </c>
      <c r="K19" s="20">
        <v>6</v>
      </c>
    </row>
    <row r="20" spans="1:11" s="5" customFormat="1" ht="18.75">
      <c r="A20" s="2">
        <v>7</v>
      </c>
      <c r="B20" s="32" t="s">
        <v>97</v>
      </c>
      <c r="C20" s="20">
        <v>1985</v>
      </c>
      <c r="D20" s="20"/>
      <c r="E20" s="21">
        <v>81.2</v>
      </c>
      <c r="F20" s="34" t="s">
        <v>98</v>
      </c>
      <c r="G20" s="20">
        <v>56</v>
      </c>
      <c r="H20" s="20">
        <v>103</v>
      </c>
      <c r="I20" s="22">
        <f t="shared" si="0"/>
        <v>107.5</v>
      </c>
      <c r="J20" s="20">
        <v>14</v>
      </c>
      <c r="K20" s="20">
        <v>7</v>
      </c>
    </row>
    <row r="21" spans="1:11" s="5" customFormat="1" ht="18.75">
      <c r="A21" s="2">
        <v>8</v>
      </c>
      <c r="B21" s="78" t="s">
        <v>166</v>
      </c>
      <c r="C21" s="22">
        <v>1980</v>
      </c>
      <c r="D21" s="27"/>
      <c r="E21" s="27">
        <v>84.3</v>
      </c>
      <c r="F21" s="22" t="s">
        <v>115</v>
      </c>
      <c r="G21" s="20">
        <v>46</v>
      </c>
      <c r="H21" s="20">
        <v>105</v>
      </c>
      <c r="I21" s="22">
        <f t="shared" si="0"/>
        <v>98.5</v>
      </c>
      <c r="J21" s="20">
        <v>13</v>
      </c>
      <c r="K21" s="20">
        <v>8</v>
      </c>
    </row>
    <row r="22" spans="1:11" s="5" customFormat="1" ht="18.75">
      <c r="A22" s="2">
        <v>9</v>
      </c>
      <c r="B22" s="51" t="s">
        <v>48</v>
      </c>
      <c r="C22" s="35">
        <v>1979</v>
      </c>
      <c r="D22" s="35"/>
      <c r="E22" s="36">
        <v>81.6</v>
      </c>
      <c r="F22" s="35" t="s">
        <v>77</v>
      </c>
      <c r="G22" s="35">
        <v>40</v>
      </c>
      <c r="H22" s="35">
        <v>80</v>
      </c>
      <c r="I22" s="22">
        <f t="shared" si="0"/>
        <v>80</v>
      </c>
      <c r="J22" s="35">
        <v>12</v>
      </c>
      <c r="K22" s="20">
        <v>9</v>
      </c>
    </row>
    <row r="23" spans="1:21" ht="18.75">
      <c r="A23" s="2">
        <v>10</v>
      </c>
      <c r="B23" s="82" t="s">
        <v>167</v>
      </c>
      <c r="C23" s="20">
        <v>1985</v>
      </c>
      <c r="D23" s="21"/>
      <c r="E23" s="21">
        <v>81.5</v>
      </c>
      <c r="F23" s="20" t="s">
        <v>168</v>
      </c>
      <c r="G23" s="20">
        <v>30</v>
      </c>
      <c r="H23" s="20">
        <v>75</v>
      </c>
      <c r="I23" s="22">
        <f t="shared" si="0"/>
        <v>67.5</v>
      </c>
      <c r="J23" s="20">
        <v>11</v>
      </c>
      <c r="K23" s="20">
        <v>10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11" ht="18.75">
      <c r="A24" s="2">
        <v>11</v>
      </c>
      <c r="B24" s="50" t="s">
        <v>103</v>
      </c>
      <c r="C24" s="20">
        <v>1990</v>
      </c>
      <c r="D24" s="20" t="s">
        <v>104</v>
      </c>
      <c r="E24" s="21">
        <v>82.4</v>
      </c>
      <c r="F24" s="34" t="s">
        <v>44</v>
      </c>
      <c r="G24" s="20">
        <v>25</v>
      </c>
      <c r="H24" s="20">
        <v>80</v>
      </c>
      <c r="I24" s="22">
        <f t="shared" si="0"/>
        <v>65</v>
      </c>
      <c r="J24" s="20">
        <v>10</v>
      </c>
      <c r="K24" s="20">
        <v>11</v>
      </c>
    </row>
    <row r="25" spans="1:21" ht="18.75">
      <c r="A25" s="2">
        <v>12</v>
      </c>
      <c r="B25" s="82" t="s">
        <v>169</v>
      </c>
      <c r="C25" s="20">
        <v>1990</v>
      </c>
      <c r="D25" s="21"/>
      <c r="E25" s="21">
        <v>82.1</v>
      </c>
      <c r="F25" s="20" t="s">
        <v>152</v>
      </c>
      <c r="G25" s="20">
        <v>27</v>
      </c>
      <c r="H25" s="20">
        <v>71</v>
      </c>
      <c r="I25" s="22">
        <f t="shared" si="0"/>
        <v>62.5</v>
      </c>
      <c r="J25" s="20">
        <v>9</v>
      </c>
      <c r="K25" s="20">
        <v>12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5" customFormat="1" ht="18.75">
      <c r="A26" s="2">
        <v>13</v>
      </c>
      <c r="B26" s="50" t="s">
        <v>99</v>
      </c>
      <c r="C26" s="20">
        <v>1978</v>
      </c>
      <c r="D26" s="20"/>
      <c r="E26" s="21">
        <v>84.6</v>
      </c>
      <c r="F26" s="34" t="s">
        <v>71</v>
      </c>
      <c r="G26" s="20">
        <v>25</v>
      </c>
      <c r="H26" s="20">
        <v>73</v>
      </c>
      <c r="I26" s="22">
        <f t="shared" si="0"/>
        <v>61.5</v>
      </c>
      <c r="J26" s="20">
        <v>8</v>
      </c>
      <c r="K26" s="20">
        <v>13</v>
      </c>
      <c r="L26"/>
      <c r="M26"/>
      <c r="N26"/>
      <c r="O26"/>
      <c r="P26"/>
      <c r="Q26"/>
      <c r="R26"/>
      <c r="S26"/>
      <c r="T26"/>
      <c r="U26"/>
    </row>
    <row r="27" spans="1:11" s="5" customFormat="1" ht="18.75">
      <c r="A27" s="2">
        <v>14</v>
      </c>
      <c r="B27" s="82" t="s">
        <v>170</v>
      </c>
      <c r="C27" s="20">
        <v>1985</v>
      </c>
      <c r="D27" s="21"/>
      <c r="E27" s="21">
        <v>82.3</v>
      </c>
      <c r="F27" s="20" t="s">
        <v>171</v>
      </c>
      <c r="G27" s="20">
        <v>29</v>
      </c>
      <c r="H27" s="20">
        <v>60</v>
      </c>
      <c r="I27" s="22">
        <f t="shared" si="0"/>
        <v>59</v>
      </c>
      <c r="J27" s="20">
        <v>7</v>
      </c>
      <c r="K27" s="20">
        <v>14</v>
      </c>
    </row>
    <row r="28" spans="1:11" s="5" customFormat="1" ht="18.75">
      <c r="A28" s="2">
        <v>15</v>
      </c>
      <c r="B28" s="82" t="s">
        <v>172</v>
      </c>
      <c r="C28" s="20">
        <v>1990</v>
      </c>
      <c r="D28" s="21"/>
      <c r="E28" s="21">
        <v>84</v>
      </c>
      <c r="F28" s="20" t="s">
        <v>173</v>
      </c>
      <c r="G28" s="20">
        <v>23</v>
      </c>
      <c r="H28" s="20">
        <v>65</v>
      </c>
      <c r="I28" s="22">
        <f t="shared" si="0"/>
        <v>55.5</v>
      </c>
      <c r="J28" s="20">
        <v>6</v>
      </c>
      <c r="K28" s="20">
        <v>15</v>
      </c>
    </row>
    <row r="29" spans="1:11" s="5" customFormat="1" ht="18.75">
      <c r="A29" s="2">
        <v>16</v>
      </c>
      <c r="B29" s="38" t="s">
        <v>78</v>
      </c>
      <c r="C29" s="20">
        <v>1991</v>
      </c>
      <c r="D29" s="20"/>
      <c r="E29" s="21">
        <v>80.3</v>
      </c>
      <c r="F29" s="33" t="s">
        <v>46</v>
      </c>
      <c r="G29" s="20">
        <v>23</v>
      </c>
      <c r="H29" s="20">
        <v>51</v>
      </c>
      <c r="I29" s="22">
        <f t="shared" si="0"/>
        <v>48.5</v>
      </c>
      <c r="J29" s="20">
        <v>5</v>
      </c>
      <c r="K29" s="20">
        <v>16</v>
      </c>
    </row>
    <row r="30" spans="1:11" s="5" customFormat="1" ht="18.75">
      <c r="A30" s="2">
        <v>17</v>
      </c>
      <c r="B30" s="50" t="s">
        <v>51</v>
      </c>
      <c r="C30" s="20">
        <v>1988</v>
      </c>
      <c r="D30" s="20"/>
      <c r="E30" s="21">
        <v>81.5</v>
      </c>
      <c r="F30" s="33" t="s">
        <v>76</v>
      </c>
      <c r="G30" s="20">
        <v>20</v>
      </c>
      <c r="H30" s="20">
        <v>50</v>
      </c>
      <c r="I30" s="22">
        <f t="shared" si="0"/>
        <v>45</v>
      </c>
      <c r="J30" s="20">
        <v>4</v>
      </c>
      <c r="K30" s="20">
        <v>17</v>
      </c>
    </row>
    <row r="31" spans="1:11" s="5" customFormat="1" ht="18.75">
      <c r="A31" s="2">
        <v>18</v>
      </c>
      <c r="B31" s="38" t="s">
        <v>95</v>
      </c>
      <c r="C31" s="20">
        <v>1994</v>
      </c>
      <c r="D31" s="20"/>
      <c r="E31" s="27">
        <v>84.1</v>
      </c>
      <c r="F31" s="33" t="s">
        <v>43</v>
      </c>
      <c r="G31" s="20">
        <v>16</v>
      </c>
      <c r="H31" s="22">
        <v>50</v>
      </c>
      <c r="I31" s="22">
        <f t="shared" si="0"/>
        <v>41</v>
      </c>
      <c r="J31" s="20">
        <v>3</v>
      </c>
      <c r="K31" s="20">
        <v>18</v>
      </c>
    </row>
    <row r="32" spans="1:11" s="5" customFormat="1" ht="18.75">
      <c r="A32" s="2">
        <v>19</v>
      </c>
      <c r="B32" s="38" t="s">
        <v>94</v>
      </c>
      <c r="C32" s="20">
        <v>1978</v>
      </c>
      <c r="D32" s="20"/>
      <c r="E32" s="27">
        <v>82.15</v>
      </c>
      <c r="F32" s="33" t="s">
        <v>76</v>
      </c>
      <c r="G32" s="20">
        <v>12</v>
      </c>
      <c r="H32" s="22">
        <v>56</v>
      </c>
      <c r="I32" s="22">
        <f t="shared" si="0"/>
        <v>40</v>
      </c>
      <c r="J32" s="20">
        <v>2</v>
      </c>
      <c r="K32" s="20">
        <v>19</v>
      </c>
    </row>
    <row r="33" spans="1:11" s="5" customFormat="1" ht="18.75">
      <c r="A33" s="2">
        <v>20</v>
      </c>
      <c r="B33" s="82" t="s">
        <v>174</v>
      </c>
      <c r="C33" s="20">
        <v>1992</v>
      </c>
      <c r="D33" s="21"/>
      <c r="E33" s="21">
        <v>80</v>
      </c>
      <c r="F33" s="20" t="s">
        <v>175</v>
      </c>
      <c r="G33" s="20">
        <v>17</v>
      </c>
      <c r="H33" s="20">
        <v>40</v>
      </c>
      <c r="I33" s="22">
        <f t="shared" si="0"/>
        <v>37</v>
      </c>
      <c r="J33" s="20">
        <v>1</v>
      </c>
      <c r="K33" s="20">
        <v>20</v>
      </c>
    </row>
    <row r="34" spans="1:11" s="5" customFormat="1" ht="18.75">
      <c r="A34" s="2">
        <v>21</v>
      </c>
      <c r="B34" s="82" t="s">
        <v>176</v>
      </c>
      <c r="C34" s="20">
        <v>1990</v>
      </c>
      <c r="D34" s="21"/>
      <c r="E34" s="21">
        <v>78.9</v>
      </c>
      <c r="F34" s="20" t="s">
        <v>168</v>
      </c>
      <c r="G34" s="20">
        <v>16</v>
      </c>
      <c r="H34" s="20">
        <v>40</v>
      </c>
      <c r="I34" s="22">
        <f t="shared" si="0"/>
        <v>36</v>
      </c>
      <c r="J34" s="20">
        <v>0</v>
      </c>
      <c r="K34" s="20">
        <v>21</v>
      </c>
    </row>
    <row r="35" spans="1:11" s="5" customFormat="1" ht="18.75">
      <c r="A35" s="2">
        <v>22</v>
      </c>
      <c r="B35" s="82" t="s">
        <v>177</v>
      </c>
      <c r="C35" s="20">
        <v>1987</v>
      </c>
      <c r="D35" s="21"/>
      <c r="E35" s="21">
        <v>83.3</v>
      </c>
      <c r="F35" s="20" t="s">
        <v>178</v>
      </c>
      <c r="G35" s="20">
        <v>11</v>
      </c>
      <c r="H35" s="20">
        <v>40</v>
      </c>
      <c r="I35" s="22">
        <f t="shared" si="0"/>
        <v>31</v>
      </c>
      <c r="J35" s="20">
        <v>0</v>
      </c>
      <c r="K35" s="20">
        <v>22</v>
      </c>
    </row>
    <row r="36" spans="1:21" s="5" customFormat="1" ht="18.75">
      <c r="A36" s="2">
        <v>23</v>
      </c>
      <c r="B36" s="50" t="s">
        <v>108</v>
      </c>
      <c r="C36" s="20">
        <v>1985</v>
      </c>
      <c r="D36" s="20" t="s">
        <v>104</v>
      </c>
      <c r="E36" s="21">
        <v>80.2</v>
      </c>
      <c r="F36" s="34" t="s">
        <v>88</v>
      </c>
      <c r="G36" s="20">
        <v>10</v>
      </c>
      <c r="H36" s="20">
        <v>34</v>
      </c>
      <c r="I36" s="22">
        <f t="shared" si="0"/>
        <v>27</v>
      </c>
      <c r="J36" s="20">
        <v>0</v>
      </c>
      <c r="K36" s="20">
        <v>23</v>
      </c>
      <c r="L36"/>
      <c r="M36"/>
      <c r="N36"/>
      <c r="O36"/>
      <c r="P36"/>
      <c r="Q36"/>
      <c r="R36"/>
      <c r="S36"/>
      <c r="T36"/>
      <c r="U36"/>
    </row>
    <row r="37" spans="1:11" ht="18.75">
      <c r="A37" s="2">
        <v>24</v>
      </c>
      <c r="B37" s="82" t="s">
        <v>179</v>
      </c>
      <c r="C37" s="20">
        <v>1983</v>
      </c>
      <c r="D37" s="21"/>
      <c r="E37" s="21">
        <v>81.2</v>
      </c>
      <c r="F37" s="22" t="s">
        <v>121</v>
      </c>
      <c r="G37" s="20">
        <v>1</v>
      </c>
      <c r="H37" s="20">
        <v>7</v>
      </c>
      <c r="I37" s="22">
        <f t="shared" si="0"/>
        <v>4.5</v>
      </c>
      <c r="J37" s="20">
        <v>0</v>
      </c>
      <c r="K37" s="20">
        <v>24</v>
      </c>
    </row>
    <row r="38" spans="1:11" ht="18.75">
      <c r="A38" s="2">
        <v>25</v>
      </c>
      <c r="B38" s="82" t="s">
        <v>180</v>
      </c>
      <c r="C38" s="20">
        <v>1983</v>
      </c>
      <c r="D38" s="21"/>
      <c r="E38" s="21">
        <v>80.2</v>
      </c>
      <c r="F38" s="20" t="s">
        <v>181</v>
      </c>
      <c r="G38" s="20">
        <v>0</v>
      </c>
      <c r="H38" s="20">
        <v>0</v>
      </c>
      <c r="I38" s="22">
        <f t="shared" si="0"/>
        <v>0</v>
      </c>
      <c r="J38" s="20">
        <v>0</v>
      </c>
      <c r="K38" s="20">
        <v>25</v>
      </c>
    </row>
    <row r="40" spans="2:6" ht="15.75">
      <c r="B40" s="4" t="s">
        <v>6</v>
      </c>
      <c r="C40" s="3"/>
      <c r="D40" s="3"/>
      <c r="E40" s="3"/>
      <c r="F40" s="3"/>
    </row>
    <row r="41" spans="2:6" ht="43.5" customHeight="1">
      <c r="B41" s="18" t="s">
        <v>34</v>
      </c>
      <c r="C41" s="3"/>
      <c r="D41" s="3"/>
      <c r="E41" s="3"/>
      <c r="F41" s="18" t="s">
        <v>35</v>
      </c>
    </row>
  </sheetData>
  <sheetProtection/>
  <mergeCells count="21">
    <mergeCell ref="G12:G13"/>
    <mergeCell ref="I12:I13"/>
    <mergeCell ref="B12:B13"/>
    <mergeCell ref="A1:U1"/>
    <mergeCell ref="A2:U2"/>
    <mergeCell ref="A7:K7"/>
    <mergeCell ref="J12:J13"/>
    <mergeCell ref="A8:K8"/>
    <mergeCell ref="A9:K9"/>
    <mergeCell ref="E12:E13"/>
    <mergeCell ref="A4:U4"/>
    <mergeCell ref="A12:A13"/>
    <mergeCell ref="D12:D13"/>
    <mergeCell ref="A3:U3"/>
    <mergeCell ref="C12:C13"/>
    <mergeCell ref="A5:U5"/>
    <mergeCell ref="F12:F13"/>
    <mergeCell ref="A10:J10"/>
    <mergeCell ref="A6:K6"/>
    <mergeCell ref="K12:K13"/>
    <mergeCell ref="H12:H1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="80" zoomScaleSheetLayoutView="80" zoomScalePageLayoutView="0" workbookViewId="0" topLeftCell="A1">
      <selection activeCell="B14" sqref="B14:K32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7.57421875" style="0" customWidth="1"/>
    <col min="4" max="4" width="8.8515625" style="0" customWidth="1"/>
    <col min="5" max="5" width="9.7109375" style="0" customWidth="1"/>
    <col min="6" max="6" width="22.7109375" style="0" customWidth="1"/>
    <col min="7" max="7" width="8.8515625" style="0" customWidth="1"/>
    <col min="8" max="8" width="8.28125" style="0" customWidth="1"/>
    <col min="9" max="9" width="8.7109375" style="0" customWidth="1"/>
    <col min="10" max="10" width="8.00390625" style="0" customWidth="1"/>
    <col min="11" max="11" width="8.7109375" style="0" customWidth="1"/>
  </cols>
  <sheetData>
    <row r="1" spans="1:11" s="4" customFormat="1" ht="38.25" customHeight="1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7" customFormat="1" ht="18.75">
      <c r="A2" s="8"/>
      <c r="B2" s="8"/>
      <c r="C2" s="8"/>
      <c r="D2" s="8"/>
      <c r="I2" s="8"/>
      <c r="J2" s="8"/>
      <c r="K2" s="8"/>
    </row>
    <row r="3" spans="1:12" s="1" customFormat="1" ht="18.75" customHeight="1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" customFormat="1" ht="18.75" customHeight="1">
      <c r="A4" s="72" t="s">
        <v>237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6" customFormat="1" ht="19.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1" s="6" customFormat="1" ht="25.5" customHeight="1">
      <c r="A6" s="63" t="s">
        <v>10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s="9" customFormat="1" ht="32.25" customHeight="1">
      <c r="A7" s="56" t="s">
        <v>31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9" customFormat="1" ht="32.25" customHeight="1">
      <c r="A8" s="56" t="s">
        <v>16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s="9" customFormat="1" ht="21.75" customHeight="1">
      <c r="A9" s="56" t="s">
        <v>13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0" s="9" customFormat="1" ht="32.25" customHeight="1">
      <c r="A10" s="56" t="s">
        <v>91</v>
      </c>
      <c r="B10" s="56"/>
      <c r="C10" s="56"/>
      <c r="D10" s="56"/>
      <c r="E10" s="56"/>
      <c r="F10" s="56"/>
      <c r="G10" s="56"/>
      <c r="H10" s="56"/>
      <c r="I10" s="56"/>
      <c r="J10" s="56"/>
    </row>
    <row r="11" s="1" customFormat="1" ht="15.75"/>
    <row r="12" spans="1:11" s="1" customFormat="1" ht="15.75" customHeight="1">
      <c r="A12" s="58" t="s">
        <v>0</v>
      </c>
      <c r="B12" s="61" t="s">
        <v>1</v>
      </c>
      <c r="C12" s="62" t="s">
        <v>2</v>
      </c>
      <c r="D12" s="65" t="s">
        <v>38</v>
      </c>
      <c r="E12" s="64" t="s">
        <v>3</v>
      </c>
      <c r="F12" s="57" t="s">
        <v>5</v>
      </c>
      <c r="G12" s="58" t="s">
        <v>9</v>
      </c>
      <c r="H12" s="58" t="s">
        <v>8</v>
      </c>
      <c r="I12" s="58" t="s">
        <v>7</v>
      </c>
      <c r="J12" s="57" t="s">
        <v>27</v>
      </c>
      <c r="K12" s="57" t="s">
        <v>4</v>
      </c>
    </row>
    <row r="13" spans="1:11" s="3" customFormat="1" ht="15.75">
      <c r="A13" s="59"/>
      <c r="B13" s="61"/>
      <c r="C13" s="62"/>
      <c r="D13" s="66"/>
      <c r="E13" s="64"/>
      <c r="F13" s="57"/>
      <c r="G13" s="59"/>
      <c r="H13" s="59"/>
      <c r="I13" s="59"/>
      <c r="J13" s="57"/>
      <c r="K13" s="57"/>
    </row>
    <row r="14" spans="1:11" s="5" customFormat="1" ht="18.75">
      <c r="A14" s="2">
        <v>1</v>
      </c>
      <c r="B14" s="86" t="s">
        <v>182</v>
      </c>
      <c r="C14" s="20">
        <v>1967</v>
      </c>
      <c r="D14" s="21"/>
      <c r="E14" s="21">
        <v>89</v>
      </c>
      <c r="F14" s="20" t="s">
        <v>183</v>
      </c>
      <c r="G14" s="20">
        <v>80</v>
      </c>
      <c r="H14" s="20">
        <v>181</v>
      </c>
      <c r="I14" s="22">
        <f aca="true" t="shared" si="0" ref="I14:I32">SUM(G14,H14/2)</f>
        <v>170.5</v>
      </c>
      <c r="J14" s="20">
        <v>23</v>
      </c>
      <c r="K14" s="20">
        <v>1</v>
      </c>
    </row>
    <row r="15" spans="1:11" s="5" customFormat="1" ht="18.75">
      <c r="A15" s="2">
        <v>2</v>
      </c>
      <c r="B15" s="86" t="s">
        <v>184</v>
      </c>
      <c r="C15" s="20">
        <v>1984</v>
      </c>
      <c r="D15" s="21"/>
      <c r="E15" s="21">
        <v>88</v>
      </c>
      <c r="F15" s="20" t="s">
        <v>115</v>
      </c>
      <c r="G15" s="20">
        <v>66</v>
      </c>
      <c r="H15" s="20">
        <v>113</v>
      </c>
      <c r="I15" s="22">
        <f t="shared" si="0"/>
        <v>122.5</v>
      </c>
      <c r="J15" s="20">
        <v>21</v>
      </c>
      <c r="K15" s="20">
        <v>2</v>
      </c>
    </row>
    <row r="16" spans="1:11" s="5" customFormat="1" ht="18.75">
      <c r="A16" s="2">
        <v>3</v>
      </c>
      <c r="B16" s="89" t="s">
        <v>185</v>
      </c>
      <c r="C16" s="90">
        <v>1985</v>
      </c>
      <c r="D16" s="91"/>
      <c r="E16" s="91">
        <v>92.5</v>
      </c>
      <c r="F16" s="90" t="s">
        <v>186</v>
      </c>
      <c r="G16" s="20">
        <v>70</v>
      </c>
      <c r="H16" s="20">
        <v>100</v>
      </c>
      <c r="I16" s="22">
        <f t="shared" si="0"/>
        <v>120</v>
      </c>
      <c r="J16" s="20">
        <v>19</v>
      </c>
      <c r="K16" s="20">
        <v>3</v>
      </c>
    </row>
    <row r="17" spans="1:11" s="5" customFormat="1" ht="18.75">
      <c r="A17" s="2">
        <v>4</v>
      </c>
      <c r="B17" s="82" t="s">
        <v>187</v>
      </c>
      <c r="C17" s="20">
        <v>1982</v>
      </c>
      <c r="D17" s="21"/>
      <c r="E17" s="21">
        <v>89</v>
      </c>
      <c r="F17" s="20" t="s">
        <v>188</v>
      </c>
      <c r="G17" s="20">
        <v>33</v>
      </c>
      <c r="H17" s="20">
        <v>133</v>
      </c>
      <c r="I17" s="22">
        <f t="shared" si="0"/>
        <v>99.5</v>
      </c>
      <c r="J17" s="20">
        <v>17</v>
      </c>
      <c r="K17" s="20">
        <v>4</v>
      </c>
    </row>
    <row r="18" spans="1:11" s="5" customFormat="1" ht="18.75">
      <c r="A18" s="2">
        <v>5</v>
      </c>
      <c r="B18" s="82" t="s">
        <v>189</v>
      </c>
      <c r="C18" s="20">
        <v>1986</v>
      </c>
      <c r="D18" s="21"/>
      <c r="E18" s="21">
        <v>86</v>
      </c>
      <c r="F18" s="20" t="s">
        <v>123</v>
      </c>
      <c r="G18" s="20">
        <v>33</v>
      </c>
      <c r="H18" s="20">
        <v>99</v>
      </c>
      <c r="I18" s="22">
        <f t="shared" si="0"/>
        <v>82.5</v>
      </c>
      <c r="J18" s="20">
        <v>16</v>
      </c>
      <c r="K18" s="20">
        <v>5</v>
      </c>
    </row>
    <row r="19" spans="1:11" s="5" customFormat="1" ht="18.75">
      <c r="A19" s="2">
        <v>6</v>
      </c>
      <c r="B19" s="82" t="s">
        <v>190</v>
      </c>
      <c r="C19" s="20">
        <v>1990</v>
      </c>
      <c r="D19" s="21"/>
      <c r="E19" s="21">
        <v>86.9</v>
      </c>
      <c r="F19" s="20" t="s">
        <v>113</v>
      </c>
      <c r="G19" s="20">
        <v>39</v>
      </c>
      <c r="H19" s="20">
        <v>80</v>
      </c>
      <c r="I19" s="22">
        <f t="shared" si="0"/>
        <v>79</v>
      </c>
      <c r="J19" s="20">
        <v>15</v>
      </c>
      <c r="K19" s="20">
        <v>6</v>
      </c>
    </row>
    <row r="20" spans="1:11" s="5" customFormat="1" ht="18.75">
      <c r="A20" s="2">
        <v>7</v>
      </c>
      <c r="B20" s="82" t="s">
        <v>191</v>
      </c>
      <c r="C20" s="20">
        <v>1980</v>
      </c>
      <c r="D20" s="21"/>
      <c r="E20" s="21">
        <v>90.2</v>
      </c>
      <c r="F20" s="20" t="s">
        <v>142</v>
      </c>
      <c r="G20" s="20">
        <v>27</v>
      </c>
      <c r="H20" s="20">
        <v>101</v>
      </c>
      <c r="I20" s="22">
        <f t="shared" si="0"/>
        <v>77.5</v>
      </c>
      <c r="J20" s="20">
        <v>14</v>
      </c>
      <c r="K20" s="20">
        <v>7</v>
      </c>
    </row>
    <row r="21" spans="1:11" s="5" customFormat="1" ht="18.75">
      <c r="A21" s="2">
        <v>8</v>
      </c>
      <c r="B21" s="50" t="s">
        <v>45</v>
      </c>
      <c r="C21" s="20">
        <v>1976</v>
      </c>
      <c r="D21" s="20"/>
      <c r="E21" s="20">
        <v>90.1</v>
      </c>
      <c r="F21" s="33" t="s">
        <v>46</v>
      </c>
      <c r="G21" s="20">
        <v>33</v>
      </c>
      <c r="H21" s="20">
        <v>86</v>
      </c>
      <c r="I21" s="22">
        <f t="shared" si="0"/>
        <v>76</v>
      </c>
      <c r="J21" s="20">
        <v>13</v>
      </c>
      <c r="K21" s="20">
        <v>8</v>
      </c>
    </row>
    <row r="22" spans="1:11" s="5" customFormat="1" ht="18.75">
      <c r="A22" s="2">
        <v>9</v>
      </c>
      <c r="B22" s="79" t="s">
        <v>192</v>
      </c>
      <c r="C22" s="22">
        <v>1985</v>
      </c>
      <c r="D22" s="27"/>
      <c r="E22" s="27">
        <v>93</v>
      </c>
      <c r="F22" s="22" t="s">
        <v>111</v>
      </c>
      <c r="G22" s="20">
        <v>27</v>
      </c>
      <c r="H22" s="22">
        <v>80</v>
      </c>
      <c r="I22" s="22">
        <f t="shared" si="0"/>
        <v>67</v>
      </c>
      <c r="J22" s="20">
        <v>12</v>
      </c>
      <c r="K22" s="20">
        <v>9</v>
      </c>
    </row>
    <row r="23" spans="1:11" s="5" customFormat="1" ht="18.75">
      <c r="A23" s="2">
        <v>10</v>
      </c>
      <c r="B23" s="82" t="s">
        <v>193</v>
      </c>
      <c r="C23" s="20">
        <v>1989</v>
      </c>
      <c r="D23" s="21"/>
      <c r="E23" s="21">
        <v>93.8</v>
      </c>
      <c r="F23" s="20" t="s">
        <v>171</v>
      </c>
      <c r="G23" s="20">
        <v>23</v>
      </c>
      <c r="H23" s="20">
        <v>74</v>
      </c>
      <c r="I23" s="22">
        <f t="shared" si="0"/>
        <v>60</v>
      </c>
      <c r="J23" s="20">
        <v>11</v>
      </c>
      <c r="K23" s="20">
        <v>10</v>
      </c>
    </row>
    <row r="24" spans="1:11" s="5" customFormat="1" ht="18.75">
      <c r="A24" s="2">
        <v>11</v>
      </c>
      <c r="B24" s="82" t="s">
        <v>194</v>
      </c>
      <c r="C24" s="20">
        <v>1992</v>
      </c>
      <c r="D24" s="21"/>
      <c r="E24" s="21">
        <v>89.5</v>
      </c>
      <c r="F24" s="20" t="s">
        <v>142</v>
      </c>
      <c r="G24" s="20">
        <v>23</v>
      </c>
      <c r="H24" s="20">
        <v>65</v>
      </c>
      <c r="I24" s="22">
        <f t="shared" si="0"/>
        <v>55.5</v>
      </c>
      <c r="J24" s="20">
        <v>10</v>
      </c>
      <c r="K24" s="20">
        <v>11</v>
      </c>
    </row>
    <row r="25" spans="1:11" s="5" customFormat="1" ht="18.75">
      <c r="A25" s="2">
        <v>12</v>
      </c>
      <c r="B25" s="82" t="s">
        <v>195</v>
      </c>
      <c r="C25" s="20">
        <v>1985</v>
      </c>
      <c r="D25" s="21"/>
      <c r="E25" s="21">
        <v>92.3</v>
      </c>
      <c r="F25" s="22" t="s">
        <v>196</v>
      </c>
      <c r="G25" s="20">
        <v>20</v>
      </c>
      <c r="H25" s="20">
        <v>69</v>
      </c>
      <c r="I25" s="22">
        <f t="shared" si="0"/>
        <v>54.5</v>
      </c>
      <c r="J25" s="20">
        <v>9</v>
      </c>
      <c r="K25" s="20">
        <v>12</v>
      </c>
    </row>
    <row r="26" spans="1:11" s="5" customFormat="1" ht="18.75">
      <c r="A26" s="2">
        <v>13</v>
      </c>
      <c r="B26" s="38" t="s">
        <v>81</v>
      </c>
      <c r="C26" s="20">
        <v>1987</v>
      </c>
      <c r="D26" s="20"/>
      <c r="E26" s="20">
        <v>93.1</v>
      </c>
      <c r="F26" s="33" t="s">
        <v>71</v>
      </c>
      <c r="G26" s="20">
        <v>19</v>
      </c>
      <c r="H26" s="20">
        <v>67</v>
      </c>
      <c r="I26" s="22">
        <f t="shared" si="0"/>
        <v>52.5</v>
      </c>
      <c r="J26" s="20">
        <v>8</v>
      </c>
      <c r="K26" s="20">
        <v>13</v>
      </c>
    </row>
    <row r="27" spans="1:11" s="5" customFormat="1" ht="18.75">
      <c r="A27" s="2">
        <v>14</v>
      </c>
      <c r="B27" s="82" t="s">
        <v>197</v>
      </c>
      <c r="C27" s="20">
        <v>1977</v>
      </c>
      <c r="D27" s="21"/>
      <c r="E27" s="21">
        <v>87.2</v>
      </c>
      <c r="F27" s="22" t="s">
        <v>121</v>
      </c>
      <c r="G27" s="20">
        <v>21</v>
      </c>
      <c r="H27" s="20">
        <v>59</v>
      </c>
      <c r="I27" s="22">
        <f t="shared" si="0"/>
        <v>50.5</v>
      </c>
      <c r="J27" s="20">
        <v>7</v>
      </c>
      <c r="K27" s="20">
        <v>14</v>
      </c>
    </row>
    <row r="28" spans="1:11" s="5" customFormat="1" ht="18.75">
      <c r="A28" s="2">
        <v>15</v>
      </c>
      <c r="B28" s="82" t="s">
        <v>198</v>
      </c>
      <c r="C28" s="20">
        <v>1983</v>
      </c>
      <c r="D28" s="21"/>
      <c r="E28" s="21">
        <v>90.8</v>
      </c>
      <c r="F28" s="20" t="s">
        <v>111</v>
      </c>
      <c r="G28" s="20">
        <v>21</v>
      </c>
      <c r="H28" s="20">
        <v>50</v>
      </c>
      <c r="I28" s="22">
        <f t="shared" si="0"/>
        <v>46</v>
      </c>
      <c r="J28" s="20">
        <v>6</v>
      </c>
      <c r="K28" s="20">
        <v>15</v>
      </c>
    </row>
    <row r="29" spans="1:11" s="5" customFormat="1" ht="18.75">
      <c r="A29" s="2">
        <v>16</v>
      </c>
      <c r="B29" s="82" t="s">
        <v>199</v>
      </c>
      <c r="C29" s="20">
        <v>1988</v>
      </c>
      <c r="D29" s="21"/>
      <c r="E29" s="21">
        <v>91.5</v>
      </c>
      <c r="F29" s="20" t="s">
        <v>123</v>
      </c>
      <c r="G29" s="20">
        <v>20</v>
      </c>
      <c r="H29" s="20">
        <v>50</v>
      </c>
      <c r="I29" s="22">
        <f t="shared" si="0"/>
        <v>45</v>
      </c>
      <c r="J29" s="20">
        <v>5</v>
      </c>
      <c r="K29" s="20">
        <v>16</v>
      </c>
    </row>
    <row r="30" spans="1:11" s="5" customFormat="1" ht="18.75">
      <c r="A30" s="2">
        <v>17</v>
      </c>
      <c r="B30" s="82" t="s">
        <v>200</v>
      </c>
      <c r="C30" s="20">
        <v>1984</v>
      </c>
      <c r="D30" s="21"/>
      <c r="E30" s="21">
        <v>91</v>
      </c>
      <c r="F30" s="20" t="s">
        <v>201</v>
      </c>
      <c r="G30" s="20">
        <v>25</v>
      </c>
      <c r="H30" s="22">
        <v>40</v>
      </c>
      <c r="I30" s="22">
        <f t="shared" si="0"/>
        <v>45</v>
      </c>
      <c r="J30" s="20">
        <v>4</v>
      </c>
      <c r="K30" s="20">
        <v>17</v>
      </c>
    </row>
    <row r="31" spans="1:12" s="5" customFormat="1" ht="18.75">
      <c r="A31" s="2">
        <v>18</v>
      </c>
      <c r="B31" s="82" t="s">
        <v>202</v>
      </c>
      <c r="C31" s="20">
        <v>1982</v>
      </c>
      <c r="D31" s="21"/>
      <c r="E31" s="21">
        <v>92.8</v>
      </c>
      <c r="F31" s="20" t="s">
        <v>140</v>
      </c>
      <c r="G31" s="20">
        <v>12</v>
      </c>
      <c r="H31" s="20">
        <v>35</v>
      </c>
      <c r="I31" s="22">
        <f t="shared" si="0"/>
        <v>29.5</v>
      </c>
      <c r="J31" s="20">
        <v>3</v>
      </c>
      <c r="K31" s="20">
        <v>18</v>
      </c>
      <c r="L31" s="3"/>
    </row>
    <row r="32" spans="1:12" s="3" customFormat="1" ht="18.75">
      <c r="A32" s="2">
        <v>19</v>
      </c>
      <c r="B32" s="38" t="s">
        <v>85</v>
      </c>
      <c r="C32" s="20">
        <v>1979</v>
      </c>
      <c r="D32" s="20"/>
      <c r="E32" s="20">
        <v>86</v>
      </c>
      <c r="F32" s="33" t="s">
        <v>53</v>
      </c>
      <c r="G32" s="20">
        <v>10</v>
      </c>
      <c r="H32" s="20">
        <v>20</v>
      </c>
      <c r="I32" s="22">
        <f t="shared" si="0"/>
        <v>20</v>
      </c>
      <c r="J32" s="20">
        <v>2</v>
      </c>
      <c r="K32" s="20">
        <v>19</v>
      </c>
      <c r="L32" s="5"/>
    </row>
    <row r="33" spans="2:6" ht="15.75">
      <c r="B33" s="4" t="s">
        <v>6</v>
      </c>
      <c r="C33" s="3"/>
      <c r="D33" s="3"/>
      <c r="E33" s="3"/>
      <c r="F33" s="3"/>
    </row>
    <row r="34" spans="2:6" ht="43.5" customHeight="1">
      <c r="B34" s="18" t="s">
        <v>36</v>
      </c>
      <c r="C34" s="3"/>
      <c r="D34" s="3"/>
      <c r="E34" s="3"/>
      <c r="F34" s="18" t="s">
        <v>35</v>
      </c>
    </row>
  </sheetData>
  <sheetProtection/>
  <mergeCells count="20">
    <mergeCell ref="A8:K8"/>
    <mergeCell ref="A9:K9"/>
    <mergeCell ref="K12:K13"/>
    <mergeCell ref="H12:H13"/>
    <mergeCell ref="I12:I13"/>
    <mergeCell ref="J12:J13"/>
    <mergeCell ref="A12:A13"/>
    <mergeCell ref="B12:B13"/>
    <mergeCell ref="C12:C13"/>
    <mergeCell ref="A10:J10"/>
    <mergeCell ref="A1:K1"/>
    <mergeCell ref="A7:K7"/>
    <mergeCell ref="A6:K6"/>
    <mergeCell ref="A3:L3"/>
    <mergeCell ref="A4:L4"/>
    <mergeCell ref="A5:L5"/>
    <mergeCell ref="E12:E13"/>
    <mergeCell ref="F12:F13"/>
    <mergeCell ref="G12:G13"/>
    <mergeCell ref="D12:D1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80" zoomScaleSheetLayoutView="80" zoomScalePageLayoutView="0" workbookViewId="0" topLeftCell="A1">
      <selection activeCell="B14" sqref="B14:K34"/>
    </sheetView>
  </sheetViews>
  <sheetFormatPr defaultColWidth="9.140625" defaultRowHeight="15"/>
  <cols>
    <col min="1" max="1" width="4.140625" style="0" customWidth="1"/>
    <col min="2" max="2" width="44.57421875" style="0" customWidth="1"/>
    <col min="3" max="3" width="7.57421875" style="0" customWidth="1"/>
    <col min="4" max="4" width="9.57421875" style="0" customWidth="1"/>
    <col min="5" max="5" width="9.00390625" style="0" customWidth="1"/>
    <col min="6" max="6" width="21.28125" style="0" customWidth="1"/>
    <col min="7" max="7" width="8.8515625" style="0" customWidth="1"/>
    <col min="8" max="8" width="8.28125" style="0" customWidth="1"/>
    <col min="9" max="9" width="8.7109375" style="0" customWidth="1"/>
    <col min="10" max="10" width="8.00390625" style="0" customWidth="1"/>
    <col min="11" max="11" width="8.57421875" style="0" customWidth="1"/>
  </cols>
  <sheetData>
    <row r="1" spans="1:11" s="4" customFormat="1" ht="38.25" customHeight="1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7" customFormat="1" ht="18.75">
      <c r="A2" s="8"/>
      <c r="B2" s="8"/>
      <c r="C2" s="8"/>
      <c r="D2" s="8"/>
      <c r="I2" s="8"/>
      <c r="J2" s="8"/>
      <c r="K2" s="8"/>
    </row>
    <row r="3" spans="1:11" s="1" customFormat="1" ht="18.75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1" customFormat="1" ht="18.75" customHeight="1">
      <c r="A4" s="72" t="s">
        <v>237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1" customFormat="1" ht="18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s="6" customFormat="1" ht="25.5" customHeight="1">
      <c r="A6" s="63" t="s">
        <v>10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s="9" customFormat="1" ht="32.25" customHeight="1">
      <c r="A7" s="56" t="s">
        <v>29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9" customFormat="1" ht="32.25" customHeight="1">
      <c r="A8" s="56" t="s">
        <v>16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s="9" customFormat="1" ht="21.75" customHeight="1">
      <c r="A9" s="56" t="s">
        <v>11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0" s="9" customFormat="1" ht="32.25" customHeight="1">
      <c r="A10" s="56" t="s">
        <v>91</v>
      </c>
      <c r="B10" s="56"/>
      <c r="C10" s="56"/>
      <c r="D10" s="56"/>
      <c r="E10" s="56"/>
      <c r="F10" s="56"/>
      <c r="G10" s="56"/>
      <c r="H10" s="56"/>
      <c r="I10" s="56"/>
      <c r="J10" s="56"/>
    </row>
    <row r="11" s="1" customFormat="1" ht="15.75"/>
    <row r="12" spans="1:11" s="1" customFormat="1" ht="15.75" customHeight="1">
      <c r="A12" s="58" t="s">
        <v>0</v>
      </c>
      <c r="B12" s="61" t="s">
        <v>1</v>
      </c>
      <c r="C12" s="62" t="s">
        <v>2</v>
      </c>
      <c r="D12" s="65" t="s">
        <v>38</v>
      </c>
      <c r="E12" s="64" t="s">
        <v>3</v>
      </c>
      <c r="F12" s="57" t="s">
        <v>5</v>
      </c>
      <c r="G12" s="58" t="s">
        <v>9</v>
      </c>
      <c r="H12" s="58" t="s">
        <v>8</v>
      </c>
      <c r="I12" s="58" t="s">
        <v>7</v>
      </c>
      <c r="J12" s="57" t="s">
        <v>27</v>
      </c>
      <c r="K12" s="57" t="s">
        <v>4</v>
      </c>
    </row>
    <row r="13" spans="1:11" s="3" customFormat="1" ht="15.75">
      <c r="A13" s="59"/>
      <c r="B13" s="61"/>
      <c r="C13" s="62"/>
      <c r="D13" s="66"/>
      <c r="E13" s="64"/>
      <c r="F13" s="57"/>
      <c r="G13" s="59"/>
      <c r="H13" s="59"/>
      <c r="I13" s="59"/>
      <c r="J13" s="57"/>
      <c r="K13" s="57"/>
    </row>
    <row r="14" spans="1:11" s="5" customFormat="1" ht="18.75">
      <c r="A14" s="2">
        <v>1</v>
      </c>
      <c r="B14" s="88" t="s">
        <v>203</v>
      </c>
      <c r="C14" s="20">
        <v>1974</v>
      </c>
      <c r="D14" s="21"/>
      <c r="E14" s="21">
        <v>103.4</v>
      </c>
      <c r="F14" s="20" t="s">
        <v>204</v>
      </c>
      <c r="G14" s="20">
        <v>70</v>
      </c>
      <c r="H14" s="22">
        <v>120</v>
      </c>
      <c r="I14" s="22">
        <f aca="true" t="shared" si="0" ref="I14:I34">SUM(G14,H14/2)</f>
        <v>130</v>
      </c>
      <c r="J14" s="20">
        <v>23</v>
      </c>
      <c r="K14" s="20">
        <v>1</v>
      </c>
    </row>
    <row r="15" spans="1:11" s="3" customFormat="1" ht="18.75">
      <c r="A15" s="2">
        <v>2</v>
      </c>
      <c r="B15" s="77" t="s">
        <v>205</v>
      </c>
      <c r="C15" s="20">
        <v>1969</v>
      </c>
      <c r="D15" s="21"/>
      <c r="E15" s="21">
        <v>96.2</v>
      </c>
      <c r="F15" s="20" t="s">
        <v>206</v>
      </c>
      <c r="G15" s="20">
        <v>45</v>
      </c>
      <c r="H15" s="22">
        <v>150</v>
      </c>
      <c r="I15" s="22">
        <f t="shared" si="0"/>
        <v>120</v>
      </c>
      <c r="J15" s="20">
        <v>21</v>
      </c>
      <c r="K15" s="20">
        <v>2</v>
      </c>
    </row>
    <row r="16" spans="1:11" s="3" customFormat="1" ht="18.75">
      <c r="A16" s="2">
        <v>3</v>
      </c>
      <c r="B16" s="77" t="s">
        <v>207</v>
      </c>
      <c r="C16" s="20">
        <v>1983</v>
      </c>
      <c r="D16" s="20"/>
      <c r="E16" s="20">
        <v>112</v>
      </c>
      <c r="F16" s="20" t="s">
        <v>186</v>
      </c>
      <c r="G16" s="20">
        <v>61</v>
      </c>
      <c r="H16" s="20">
        <v>110</v>
      </c>
      <c r="I16" s="22">
        <f t="shared" si="0"/>
        <v>116</v>
      </c>
      <c r="J16" s="20">
        <v>19</v>
      </c>
      <c r="K16" s="20">
        <v>3</v>
      </c>
    </row>
    <row r="17" spans="1:11" s="5" customFormat="1" ht="18.75">
      <c r="A17" s="2">
        <v>4</v>
      </c>
      <c r="B17" s="37" t="s">
        <v>41</v>
      </c>
      <c r="C17" s="20">
        <v>1991</v>
      </c>
      <c r="D17" s="20">
        <v>1</v>
      </c>
      <c r="E17" s="21">
        <v>95.4</v>
      </c>
      <c r="F17" s="33" t="s">
        <v>71</v>
      </c>
      <c r="G17" s="20">
        <v>63</v>
      </c>
      <c r="H17" s="20">
        <v>95</v>
      </c>
      <c r="I17" s="20">
        <f t="shared" si="0"/>
        <v>110.5</v>
      </c>
      <c r="J17" s="20">
        <v>17</v>
      </c>
      <c r="K17" s="20">
        <v>4</v>
      </c>
    </row>
    <row r="18" spans="1:11" s="31" customFormat="1" ht="18.75">
      <c r="A18" s="2">
        <v>5</v>
      </c>
      <c r="B18" s="25" t="s">
        <v>80</v>
      </c>
      <c r="C18" s="20">
        <v>1975</v>
      </c>
      <c r="D18" s="22"/>
      <c r="E18" s="22">
        <v>102.6</v>
      </c>
      <c r="F18" s="33" t="s">
        <v>76</v>
      </c>
      <c r="G18" s="20">
        <v>55</v>
      </c>
      <c r="H18" s="22">
        <v>77</v>
      </c>
      <c r="I18" s="22">
        <f t="shared" si="0"/>
        <v>93.5</v>
      </c>
      <c r="J18" s="20">
        <v>16</v>
      </c>
      <c r="K18" s="20">
        <v>5</v>
      </c>
    </row>
    <row r="19" spans="1:11" s="31" customFormat="1" ht="18.75">
      <c r="A19" s="2">
        <v>6</v>
      </c>
      <c r="B19" s="25" t="s">
        <v>40</v>
      </c>
      <c r="C19" s="20">
        <v>1981</v>
      </c>
      <c r="D19" s="20"/>
      <c r="E19" s="21">
        <v>114</v>
      </c>
      <c r="F19" s="20" t="s">
        <v>54</v>
      </c>
      <c r="G19" s="20">
        <v>45</v>
      </c>
      <c r="H19" s="20">
        <v>93</v>
      </c>
      <c r="I19" s="22">
        <f t="shared" si="0"/>
        <v>91.5</v>
      </c>
      <c r="J19" s="20">
        <v>15</v>
      </c>
      <c r="K19" s="20">
        <v>6</v>
      </c>
    </row>
    <row r="20" spans="1:11" s="5" customFormat="1" ht="18.75">
      <c r="A20" s="2">
        <v>7</v>
      </c>
      <c r="B20" s="86" t="s">
        <v>208</v>
      </c>
      <c r="C20" s="20">
        <v>1975</v>
      </c>
      <c r="D20" s="21"/>
      <c r="E20" s="21">
        <v>132</v>
      </c>
      <c r="F20" s="20" t="s">
        <v>204</v>
      </c>
      <c r="G20" s="20">
        <v>40</v>
      </c>
      <c r="H20" s="22">
        <v>81</v>
      </c>
      <c r="I20" s="22">
        <f t="shared" si="0"/>
        <v>80.5</v>
      </c>
      <c r="J20" s="20">
        <v>14</v>
      </c>
      <c r="K20" s="20">
        <v>7</v>
      </c>
    </row>
    <row r="21" spans="1:11" s="5" customFormat="1" ht="18.75">
      <c r="A21" s="2">
        <v>8</v>
      </c>
      <c r="B21" s="52" t="s">
        <v>72</v>
      </c>
      <c r="C21" s="20">
        <v>1991</v>
      </c>
      <c r="D21" s="20"/>
      <c r="E21" s="21">
        <v>95.9</v>
      </c>
      <c r="F21" s="33" t="s">
        <v>73</v>
      </c>
      <c r="G21" s="20">
        <v>40</v>
      </c>
      <c r="H21" s="20">
        <v>80</v>
      </c>
      <c r="I21" s="20">
        <f t="shared" si="0"/>
        <v>80</v>
      </c>
      <c r="J21" s="20">
        <v>13</v>
      </c>
      <c r="K21" s="20">
        <v>8</v>
      </c>
    </row>
    <row r="22" spans="1:11" s="5" customFormat="1" ht="18.75">
      <c r="A22" s="2">
        <v>9</v>
      </c>
      <c r="B22" s="82" t="s">
        <v>209</v>
      </c>
      <c r="C22" s="20">
        <v>77</v>
      </c>
      <c r="D22" s="21"/>
      <c r="E22" s="21">
        <v>95.2</v>
      </c>
      <c r="F22" s="20" t="s">
        <v>123</v>
      </c>
      <c r="G22" s="20">
        <v>40</v>
      </c>
      <c r="H22" s="22">
        <v>80</v>
      </c>
      <c r="I22" s="22">
        <f t="shared" si="0"/>
        <v>80</v>
      </c>
      <c r="J22" s="20">
        <v>12</v>
      </c>
      <c r="K22" s="20">
        <v>9</v>
      </c>
    </row>
    <row r="23" spans="1:11" s="5" customFormat="1" ht="18.75">
      <c r="A23" s="2">
        <v>10</v>
      </c>
      <c r="B23" s="82" t="s">
        <v>210</v>
      </c>
      <c r="C23" s="20">
        <v>1975</v>
      </c>
      <c r="D23" s="20"/>
      <c r="E23" s="20">
        <v>111.8</v>
      </c>
      <c r="F23" s="20" t="s">
        <v>171</v>
      </c>
      <c r="G23" s="20">
        <v>31</v>
      </c>
      <c r="H23" s="20">
        <v>95</v>
      </c>
      <c r="I23" s="22">
        <f t="shared" si="0"/>
        <v>78.5</v>
      </c>
      <c r="J23" s="20">
        <v>11</v>
      </c>
      <c r="K23" s="20">
        <v>10</v>
      </c>
    </row>
    <row r="24" spans="1:11" s="5" customFormat="1" ht="18.75">
      <c r="A24" s="2">
        <v>11</v>
      </c>
      <c r="B24" s="38" t="s">
        <v>75</v>
      </c>
      <c r="C24" s="20">
        <v>1989</v>
      </c>
      <c r="D24" s="22"/>
      <c r="E24" s="22">
        <v>100.5</v>
      </c>
      <c r="F24" s="33" t="s">
        <v>59</v>
      </c>
      <c r="G24" s="20">
        <v>40</v>
      </c>
      <c r="H24" s="22">
        <v>61</v>
      </c>
      <c r="I24" s="22">
        <f t="shared" si="0"/>
        <v>70.5</v>
      </c>
      <c r="J24" s="20">
        <v>10</v>
      </c>
      <c r="K24" s="20">
        <v>11</v>
      </c>
    </row>
    <row r="25" spans="1:11" s="5" customFormat="1" ht="18.75">
      <c r="A25" s="2">
        <v>12</v>
      </c>
      <c r="B25" s="38" t="s">
        <v>42</v>
      </c>
      <c r="C25" s="20">
        <v>1989</v>
      </c>
      <c r="D25" s="20"/>
      <c r="E25" s="21">
        <v>96.4</v>
      </c>
      <c r="F25" s="20" t="s">
        <v>43</v>
      </c>
      <c r="G25" s="20">
        <v>35</v>
      </c>
      <c r="H25" s="20">
        <v>65</v>
      </c>
      <c r="I25" s="22">
        <f t="shared" si="0"/>
        <v>67.5</v>
      </c>
      <c r="J25" s="20">
        <v>9</v>
      </c>
      <c r="K25" s="20">
        <v>12</v>
      </c>
    </row>
    <row r="26" spans="1:11" s="5" customFormat="1" ht="18.75">
      <c r="A26" s="2">
        <v>13</v>
      </c>
      <c r="B26" s="82" t="s">
        <v>211</v>
      </c>
      <c r="C26" s="20">
        <v>1972</v>
      </c>
      <c r="D26" s="20"/>
      <c r="E26" s="20">
        <v>108.9</v>
      </c>
      <c r="F26" s="20" t="s">
        <v>171</v>
      </c>
      <c r="G26" s="20">
        <v>29</v>
      </c>
      <c r="H26" s="20">
        <v>71</v>
      </c>
      <c r="I26" s="22">
        <f t="shared" si="0"/>
        <v>64.5</v>
      </c>
      <c r="J26" s="20">
        <v>8</v>
      </c>
      <c r="K26" s="20">
        <v>13</v>
      </c>
    </row>
    <row r="27" spans="1:11" s="3" customFormat="1" ht="18.75">
      <c r="A27" s="2">
        <v>14</v>
      </c>
      <c r="B27" s="82" t="s">
        <v>212</v>
      </c>
      <c r="C27" s="20">
        <v>1992</v>
      </c>
      <c r="D27" s="20"/>
      <c r="E27" s="20">
        <v>123</v>
      </c>
      <c r="F27" s="20" t="s">
        <v>113</v>
      </c>
      <c r="G27" s="20">
        <v>32</v>
      </c>
      <c r="H27" s="20">
        <v>65</v>
      </c>
      <c r="I27" s="22">
        <f t="shared" si="0"/>
        <v>64.5</v>
      </c>
      <c r="J27" s="20">
        <v>7</v>
      </c>
      <c r="K27" s="20">
        <v>14</v>
      </c>
    </row>
    <row r="28" spans="1:11" s="3" customFormat="1" ht="18.75">
      <c r="A28" s="2">
        <v>15</v>
      </c>
      <c r="B28" s="82" t="s">
        <v>213</v>
      </c>
      <c r="C28" s="20">
        <v>1987</v>
      </c>
      <c r="D28" s="20"/>
      <c r="E28" s="20">
        <v>126</v>
      </c>
      <c r="F28" s="20" t="s">
        <v>186</v>
      </c>
      <c r="G28" s="20">
        <v>28</v>
      </c>
      <c r="H28" s="20">
        <v>65</v>
      </c>
      <c r="I28" s="22">
        <f t="shared" si="0"/>
        <v>60.5</v>
      </c>
      <c r="J28" s="20">
        <v>6</v>
      </c>
      <c r="K28" s="20">
        <v>15</v>
      </c>
    </row>
    <row r="29" spans="1:11" s="3" customFormat="1" ht="18.75">
      <c r="A29" s="2">
        <v>16</v>
      </c>
      <c r="B29" s="92" t="s">
        <v>214</v>
      </c>
      <c r="C29" s="90">
        <v>1978</v>
      </c>
      <c r="D29" s="91"/>
      <c r="E29" s="91">
        <v>96.4</v>
      </c>
      <c r="F29" s="22" t="s">
        <v>121</v>
      </c>
      <c r="G29" s="20">
        <v>21</v>
      </c>
      <c r="H29" s="20">
        <v>60</v>
      </c>
      <c r="I29" s="22">
        <f t="shared" si="0"/>
        <v>51</v>
      </c>
      <c r="J29" s="20">
        <v>5</v>
      </c>
      <c r="K29" s="20">
        <v>16</v>
      </c>
    </row>
    <row r="30" spans="1:11" s="3" customFormat="1" ht="18.75">
      <c r="A30" s="2">
        <v>17</v>
      </c>
      <c r="B30" s="50" t="s">
        <v>49</v>
      </c>
      <c r="C30" s="20">
        <v>1992</v>
      </c>
      <c r="D30" s="20"/>
      <c r="E30" s="21">
        <v>102</v>
      </c>
      <c r="F30" s="33" t="s">
        <v>44</v>
      </c>
      <c r="G30" s="20">
        <v>28</v>
      </c>
      <c r="H30" s="20">
        <v>40</v>
      </c>
      <c r="I30" s="22">
        <f t="shared" si="0"/>
        <v>48</v>
      </c>
      <c r="J30" s="20">
        <v>4</v>
      </c>
      <c r="K30" s="20">
        <v>17</v>
      </c>
    </row>
    <row r="31" spans="1:11" s="3" customFormat="1" ht="18.75">
      <c r="A31" s="2">
        <v>18</v>
      </c>
      <c r="B31" s="82" t="s">
        <v>215</v>
      </c>
      <c r="C31" s="20">
        <v>1975</v>
      </c>
      <c r="D31" s="21"/>
      <c r="E31" s="21">
        <v>113.7</v>
      </c>
      <c r="F31" s="20" t="s">
        <v>140</v>
      </c>
      <c r="G31" s="20">
        <v>21</v>
      </c>
      <c r="H31" s="22">
        <v>42</v>
      </c>
      <c r="I31" s="22">
        <f t="shared" si="0"/>
        <v>42</v>
      </c>
      <c r="J31" s="20">
        <v>3</v>
      </c>
      <c r="K31" s="20">
        <v>18</v>
      </c>
    </row>
    <row r="32" spans="1:11" s="3" customFormat="1" ht="18.75">
      <c r="A32" s="2">
        <v>19</v>
      </c>
      <c r="B32" s="82" t="s">
        <v>216</v>
      </c>
      <c r="C32" s="20">
        <v>1979</v>
      </c>
      <c r="D32" s="21"/>
      <c r="E32" s="21">
        <v>98.6</v>
      </c>
      <c r="F32" s="20" t="s">
        <v>217</v>
      </c>
      <c r="G32" s="20">
        <v>17</v>
      </c>
      <c r="H32" s="22">
        <v>33</v>
      </c>
      <c r="I32" s="22">
        <f t="shared" si="0"/>
        <v>33.5</v>
      </c>
      <c r="J32" s="20">
        <v>2</v>
      </c>
      <c r="K32" s="20">
        <v>19</v>
      </c>
    </row>
    <row r="33" spans="1:11" s="3" customFormat="1" ht="18.75">
      <c r="A33" s="2">
        <v>20</v>
      </c>
      <c r="B33" s="82" t="s">
        <v>218</v>
      </c>
      <c r="C33" s="20">
        <v>1993</v>
      </c>
      <c r="D33" s="21"/>
      <c r="E33" s="21">
        <v>95.1</v>
      </c>
      <c r="F33" s="20" t="s">
        <v>219</v>
      </c>
      <c r="G33" s="20">
        <v>13</v>
      </c>
      <c r="H33" s="22">
        <v>21</v>
      </c>
      <c r="I33" s="22">
        <f t="shared" si="0"/>
        <v>23.5</v>
      </c>
      <c r="J33" s="20">
        <v>1</v>
      </c>
      <c r="K33" s="20">
        <v>20</v>
      </c>
    </row>
    <row r="34" spans="1:11" s="3" customFormat="1" ht="18.75">
      <c r="A34" s="2">
        <v>21</v>
      </c>
      <c r="B34" s="82" t="s">
        <v>220</v>
      </c>
      <c r="C34" s="20">
        <v>1981</v>
      </c>
      <c r="D34" s="20"/>
      <c r="E34" s="20">
        <v>113.3</v>
      </c>
      <c r="F34" s="20" t="s">
        <v>125</v>
      </c>
      <c r="G34" s="20">
        <v>6</v>
      </c>
      <c r="H34" s="22">
        <v>20</v>
      </c>
      <c r="I34" s="22">
        <f t="shared" si="0"/>
        <v>16</v>
      </c>
      <c r="J34" s="20">
        <v>1</v>
      </c>
      <c r="K34" s="20">
        <v>21</v>
      </c>
    </row>
    <row r="35" ht="14.25" customHeight="1"/>
    <row r="36" spans="2:6" ht="15.75">
      <c r="B36" s="4" t="s">
        <v>6</v>
      </c>
      <c r="C36" s="3"/>
      <c r="D36" s="3"/>
      <c r="E36" s="3"/>
      <c r="F36" s="3"/>
    </row>
    <row r="37" spans="2:6" ht="43.5" customHeight="1">
      <c r="B37" s="18" t="s">
        <v>34</v>
      </c>
      <c r="C37" s="3"/>
      <c r="D37" s="3"/>
      <c r="E37" s="3"/>
      <c r="F37" s="19" t="s">
        <v>35</v>
      </c>
    </row>
  </sheetData>
  <sheetProtection/>
  <mergeCells count="20">
    <mergeCell ref="H12:H13"/>
    <mergeCell ref="I12:I13"/>
    <mergeCell ref="A12:A13"/>
    <mergeCell ref="B12:B13"/>
    <mergeCell ref="C12:C13"/>
    <mergeCell ref="A1:K1"/>
    <mergeCell ref="A3:K3"/>
    <mergeCell ref="A5:K5"/>
    <mergeCell ref="A7:K7"/>
    <mergeCell ref="A4:K4"/>
    <mergeCell ref="A10:J10"/>
    <mergeCell ref="A8:K8"/>
    <mergeCell ref="J12:J13"/>
    <mergeCell ref="A6:K6"/>
    <mergeCell ref="A9:K9"/>
    <mergeCell ref="E12:E13"/>
    <mergeCell ref="F12:F13"/>
    <mergeCell ref="G12:G13"/>
    <mergeCell ref="D12:D13"/>
    <mergeCell ref="K12:K1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SheetLayoutView="80" zoomScalePageLayoutView="0" workbookViewId="0" topLeftCell="A1">
      <selection activeCell="K33" sqref="K33"/>
    </sheetView>
  </sheetViews>
  <sheetFormatPr defaultColWidth="9.140625" defaultRowHeight="15"/>
  <cols>
    <col min="1" max="1" width="12.421875" style="0" customWidth="1"/>
    <col min="2" max="2" width="19.28125" style="0" customWidth="1"/>
    <col min="3" max="3" width="12.57421875" style="0" customWidth="1"/>
    <col min="4" max="4" width="12.7109375" style="0" customWidth="1"/>
    <col min="5" max="5" width="12.421875" style="0" customWidth="1"/>
    <col min="6" max="6" width="12.8515625" style="0" customWidth="1"/>
    <col min="7" max="7" width="12.00390625" style="0" customWidth="1"/>
    <col min="8" max="8" width="12.28125" style="0" customWidth="1"/>
    <col min="9" max="9" width="14.7109375" style="0" customWidth="1"/>
    <col min="10" max="10" width="9.28125" style="0" customWidth="1"/>
  </cols>
  <sheetData>
    <row r="1" spans="1:10" s="4" customFormat="1" ht="38.25" customHeight="1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</row>
    <row r="2" spans="1:9" s="7" customFormat="1" ht="18.75">
      <c r="A2" s="8"/>
      <c r="B2" s="8"/>
      <c r="C2" s="8"/>
      <c r="H2" s="8"/>
      <c r="I2" s="8"/>
    </row>
    <row r="3" spans="1:12" s="1" customFormat="1" ht="18.75">
      <c r="A3" s="72" t="s">
        <v>90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1" customFormat="1" ht="18.75" customHeight="1">
      <c r="A4" s="72" t="s">
        <v>237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0" s="6" customFormat="1" ht="42.75" customHeight="1">
      <c r="A5" s="6" t="s">
        <v>12</v>
      </c>
      <c r="H5" s="73" t="s">
        <v>92</v>
      </c>
      <c r="I5" s="73"/>
      <c r="J5" s="73"/>
    </row>
    <row r="6" spans="1:10" s="6" customFormat="1" ht="25.5" customHeight="1">
      <c r="A6" s="63" t="s">
        <v>26</v>
      </c>
      <c r="B6" s="63"/>
      <c r="C6" s="63"/>
      <c r="D6" s="63"/>
      <c r="E6" s="63"/>
      <c r="F6" s="63"/>
      <c r="G6" s="63"/>
      <c r="H6" s="63"/>
      <c r="I6" s="63"/>
      <c r="J6" s="63"/>
    </row>
    <row r="7" spans="10:11" s="1" customFormat="1" ht="15.75">
      <c r="J7" s="42"/>
      <c r="K7" s="42"/>
    </row>
    <row r="8" spans="1:11" s="1" customFormat="1" ht="15.75" customHeight="1">
      <c r="A8" s="10" t="s">
        <v>17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23</v>
      </c>
      <c r="H8" s="47" t="s">
        <v>24</v>
      </c>
      <c r="I8" s="12" t="s">
        <v>7</v>
      </c>
      <c r="J8" s="43"/>
      <c r="K8" s="42"/>
    </row>
    <row r="9" spans="1:11" s="3" customFormat="1" ht="18.75">
      <c r="A9" s="11">
        <v>1</v>
      </c>
      <c r="B9" s="13" t="s">
        <v>105</v>
      </c>
      <c r="C9" s="16"/>
      <c r="D9" s="16"/>
      <c r="E9" s="16"/>
      <c r="F9" s="16">
        <f>23+15</f>
        <v>38</v>
      </c>
      <c r="G9" s="16">
        <v>21</v>
      </c>
      <c r="H9" s="48">
        <v>23</v>
      </c>
      <c r="I9" s="41">
        <f>G9+F9+E9+D9+C9+H9</f>
        <v>82</v>
      </c>
      <c r="J9" s="44"/>
      <c r="K9" s="45"/>
    </row>
    <row r="10" spans="1:11" s="5" customFormat="1" ht="18.75">
      <c r="A10" s="11">
        <v>2</v>
      </c>
      <c r="B10" s="13" t="s">
        <v>59</v>
      </c>
      <c r="C10" s="14">
        <v>19</v>
      </c>
      <c r="D10" s="14">
        <v>23</v>
      </c>
      <c r="E10" s="14"/>
      <c r="F10" s="14">
        <v>21</v>
      </c>
      <c r="G10" s="14"/>
      <c r="H10" s="49">
        <v>17</v>
      </c>
      <c r="I10" s="41">
        <f>G10+F10+E10+D10+C10+H10</f>
        <v>80</v>
      </c>
      <c r="J10" s="44"/>
      <c r="K10" s="46"/>
    </row>
    <row r="11" spans="1:11" s="5" customFormat="1" ht="18.75">
      <c r="A11" s="11">
        <v>3</v>
      </c>
      <c r="B11" s="13" t="s">
        <v>221</v>
      </c>
      <c r="C11" s="14"/>
      <c r="D11" s="14">
        <f>23+15</f>
        <v>38</v>
      </c>
      <c r="E11" s="14"/>
      <c r="F11" s="14">
        <v>21</v>
      </c>
      <c r="G11" s="14"/>
      <c r="H11" s="49">
        <v>21</v>
      </c>
      <c r="I11" s="15">
        <f>H11+G11+F11+E11+D11+C11</f>
        <v>80</v>
      </c>
      <c r="J11" s="46"/>
      <c r="K11" s="46"/>
    </row>
    <row r="12" spans="1:15" s="5" customFormat="1" ht="18.75">
      <c r="A12" s="11">
        <v>4</v>
      </c>
      <c r="B12" s="13" t="s">
        <v>222</v>
      </c>
      <c r="C12" s="14">
        <v>21</v>
      </c>
      <c r="D12" s="14">
        <v>21</v>
      </c>
      <c r="E12" s="14"/>
      <c r="F12" s="14">
        <v>23</v>
      </c>
      <c r="G12" s="14">
        <v>15</v>
      </c>
      <c r="H12" s="49"/>
      <c r="I12" s="15">
        <f>H12+G12+F12+E12+D12+C12</f>
        <v>80</v>
      </c>
      <c r="J12" s="3"/>
      <c r="K12" s="3"/>
      <c r="L12" s="3"/>
      <c r="M12" s="3"/>
      <c r="N12" s="3"/>
      <c r="O12" s="3"/>
    </row>
    <row r="13" spans="1:9" s="5" customFormat="1" ht="18.75">
      <c r="A13" s="11">
        <v>5</v>
      </c>
      <c r="B13" s="13" t="s">
        <v>223</v>
      </c>
      <c r="C13" s="14">
        <v>23</v>
      </c>
      <c r="D13" s="14">
        <v>16</v>
      </c>
      <c r="E13" s="14"/>
      <c r="F13" s="14"/>
      <c r="G13" s="14"/>
      <c r="H13" s="49">
        <f>23+17</f>
        <v>40</v>
      </c>
      <c r="I13" s="15">
        <f>H13+G13+F13+E13+D13+C13</f>
        <v>79</v>
      </c>
    </row>
    <row r="14" spans="1:15" s="5" customFormat="1" ht="18.75">
      <c r="A14" s="11">
        <v>6</v>
      </c>
      <c r="B14" s="13" t="s">
        <v>109</v>
      </c>
      <c r="C14" s="14">
        <v>23</v>
      </c>
      <c r="D14" s="14">
        <v>15</v>
      </c>
      <c r="E14" s="14">
        <v>19</v>
      </c>
      <c r="F14" s="14"/>
      <c r="G14" s="14">
        <v>19</v>
      </c>
      <c r="H14" s="49"/>
      <c r="I14" s="41">
        <f>G14+F14+E14+D14+C14+H14</f>
        <v>76</v>
      </c>
      <c r="J14" s="44"/>
      <c r="K14" s="46"/>
      <c r="O14" s="5">
        <v>1</v>
      </c>
    </row>
    <row r="15" spans="1:11" s="5" customFormat="1" ht="18.75">
      <c r="A15" s="11">
        <v>7</v>
      </c>
      <c r="B15" s="13" t="s">
        <v>106</v>
      </c>
      <c r="C15" s="14">
        <v>21</v>
      </c>
      <c r="D15" s="14">
        <v>19</v>
      </c>
      <c r="E15" s="14">
        <v>17</v>
      </c>
      <c r="F15" s="14"/>
      <c r="G15" s="14"/>
      <c r="H15" s="49">
        <v>19</v>
      </c>
      <c r="I15" s="41">
        <f>G15+F15+E15+D15+C15+H15</f>
        <v>76</v>
      </c>
      <c r="J15" s="44"/>
      <c r="K15" s="46"/>
    </row>
    <row r="16" spans="1:15" s="3" customFormat="1" ht="18.75">
      <c r="A16" s="11">
        <v>8</v>
      </c>
      <c r="B16" s="40" t="s">
        <v>224</v>
      </c>
      <c r="C16" s="16">
        <v>17</v>
      </c>
      <c r="D16" s="16"/>
      <c r="E16" s="16">
        <v>16</v>
      </c>
      <c r="F16" s="16">
        <v>19</v>
      </c>
      <c r="G16" s="16">
        <v>23</v>
      </c>
      <c r="H16" s="48"/>
      <c r="I16" s="15">
        <f>H16+G16+F16+E16+D16+C16</f>
        <v>75</v>
      </c>
      <c r="J16" s="5"/>
      <c r="K16" s="5"/>
      <c r="L16" s="5"/>
      <c r="M16" s="5"/>
      <c r="N16" s="5"/>
      <c r="O16" s="5"/>
    </row>
    <row r="17" spans="1:15" s="3" customFormat="1" ht="18.75">
      <c r="A17" s="11">
        <v>9</v>
      </c>
      <c r="B17" s="13" t="s">
        <v>225</v>
      </c>
      <c r="C17" s="14">
        <v>16</v>
      </c>
      <c r="D17" s="14">
        <v>19</v>
      </c>
      <c r="E17" s="14">
        <v>23</v>
      </c>
      <c r="F17" s="14"/>
      <c r="G17" s="14">
        <v>17</v>
      </c>
      <c r="H17" s="49"/>
      <c r="I17" s="15">
        <f>H17+G17+F17+E17+D17+C17</f>
        <v>75</v>
      </c>
      <c r="J17" s="5"/>
      <c r="K17" s="5"/>
      <c r="L17" s="5"/>
      <c r="M17" s="5"/>
      <c r="N17" s="5"/>
      <c r="O17" s="5"/>
    </row>
    <row r="18" spans="1:15" s="3" customFormat="1" ht="18.75">
      <c r="A18" s="11">
        <v>10</v>
      </c>
      <c r="B18" s="13" t="s">
        <v>226</v>
      </c>
      <c r="C18" s="14">
        <v>19</v>
      </c>
      <c r="D18" s="14">
        <v>17</v>
      </c>
      <c r="E18" s="14"/>
      <c r="F18" s="14">
        <v>17</v>
      </c>
      <c r="G18" s="14">
        <v>21</v>
      </c>
      <c r="H18" s="49"/>
      <c r="I18" s="15">
        <f>H18+G18+F18+E18+D18+C18</f>
        <v>74</v>
      </c>
      <c r="J18" s="5"/>
      <c r="K18" s="5"/>
      <c r="L18" s="5"/>
      <c r="M18" s="5"/>
      <c r="N18" s="5"/>
      <c r="O18" s="5"/>
    </row>
    <row r="19" spans="1:11" s="5" customFormat="1" ht="18.75">
      <c r="A19" s="11">
        <v>11</v>
      </c>
      <c r="B19" s="13" t="s">
        <v>87</v>
      </c>
      <c r="C19" s="14">
        <v>16</v>
      </c>
      <c r="D19" s="14">
        <v>17</v>
      </c>
      <c r="E19" s="14">
        <v>23</v>
      </c>
      <c r="F19" s="14">
        <v>16</v>
      </c>
      <c r="G19" s="14"/>
      <c r="H19" s="49"/>
      <c r="I19" s="41">
        <f>G19+F19+E19+D19+C19+H19</f>
        <v>72</v>
      </c>
      <c r="J19" s="44"/>
      <c r="K19" s="46"/>
    </row>
    <row r="20" spans="1:11" s="3" customFormat="1" ht="18.75">
      <c r="A20" s="11">
        <v>12</v>
      </c>
      <c r="B20" s="13" t="s">
        <v>102</v>
      </c>
      <c r="C20" s="14">
        <v>17</v>
      </c>
      <c r="D20" s="14"/>
      <c r="E20" s="14">
        <v>21</v>
      </c>
      <c r="F20" s="14">
        <v>17</v>
      </c>
      <c r="G20" s="14"/>
      <c r="H20" s="14">
        <v>15</v>
      </c>
      <c r="I20" s="53">
        <f>G20+F20+E20+D20+C20+H20</f>
        <v>70</v>
      </c>
      <c r="J20" s="44"/>
      <c r="K20" s="45"/>
    </row>
    <row r="21" spans="1:11" s="5" customFormat="1" ht="18.75">
      <c r="A21" s="11">
        <v>13</v>
      </c>
      <c r="B21" s="13" t="s">
        <v>101</v>
      </c>
      <c r="C21" s="14">
        <v>15</v>
      </c>
      <c r="D21" s="14">
        <f>21+16</f>
        <v>37</v>
      </c>
      <c r="E21" s="14">
        <v>16</v>
      </c>
      <c r="F21" s="14"/>
      <c r="G21" s="14"/>
      <c r="H21" s="14"/>
      <c r="I21" s="41">
        <f>G21+F21+E21+D21+C21+H21</f>
        <v>68</v>
      </c>
      <c r="J21" s="44"/>
      <c r="K21" s="46"/>
    </row>
    <row r="22" spans="1:9" s="5" customFormat="1" ht="18.75">
      <c r="A22" s="11">
        <v>14</v>
      </c>
      <c r="B22" s="13" t="s">
        <v>227</v>
      </c>
      <c r="C22" s="14"/>
      <c r="D22" s="14"/>
      <c r="E22" s="14">
        <f>19+15</f>
        <v>34</v>
      </c>
      <c r="F22" s="14"/>
      <c r="G22" s="14">
        <v>16</v>
      </c>
      <c r="H22" s="14">
        <v>16</v>
      </c>
      <c r="I22" s="15">
        <f>H22+G22+F22+E22+D22+C22</f>
        <v>66</v>
      </c>
    </row>
    <row r="23" spans="1:9" s="5" customFormat="1" ht="18.75">
      <c r="A23" s="11">
        <v>15</v>
      </c>
      <c r="B23" s="13" t="s">
        <v>228</v>
      </c>
      <c r="C23" s="14"/>
      <c r="D23" s="14"/>
      <c r="E23" s="14">
        <v>21</v>
      </c>
      <c r="F23" s="14">
        <v>14</v>
      </c>
      <c r="G23" s="14"/>
      <c r="H23" s="14">
        <f>15+14</f>
        <v>29</v>
      </c>
      <c r="I23" s="15">
        <f>H23+G23+F23+E23+D23+C23</f>
        <v>64</v>
      </c>
    </row>
    <row r="24" spans="1:15" s="5" customFormat="1" ht="18.75">
      <c r="A24" s="11">
        <v>16</v>
      </c>
      <c r="B24" s="40" t="s">
        <v>186</v>
      </c>
      <c r="C24" s="14"/>
      <c r="D24" s="14"/>
      <c r="E24" s="14">
        <v>14</v>
      </c>
      <c r="F24" s="14"/>
      <c r="G24" s="14">
        <v>19</v>
      </c>
      <c r="H24" s="14">
        <f>19+12</f>
        <v>31</v>
      </c>
      <c r="I24" s="15">
        <f>H24+G24+F24+E24+D24+C24</f>
        <v>64</v>
      </c>
      <c r="J24" s="3"/>
      <c r="K24" s="3"/>
      <c r="L24" s="3"/>
      <c r="M24" s="3"/>
      <c r="N24" s="3"/>
      <c r="O24" s="3"/>
    </row>
    <row r="25" spans="1:11" s="5" customFormat="1" ht="18.75">
      <c r="A25" s="11">
        <v>17</v>
      </c>
      <c r="B25" s="13" t="s">
        <v>89</v>
      </c>
      <c r="C25" s="14"/>
      <c r="D25" s="14"/>
      <c r="E25" s="14">
        <v>15</v>
      </c>
      <c r="F25" s="14">
        <f>13+11</f>
        <v>24</v>
      </c>
      <c r="G25" s="14"/>
      <c r="H25" s="14">
        <v>21</v>
      </c>
      <c r="I25" s="41">
        <f>G25+F25+E25+D25+C25+H25</f>
        <v>60</v>
      </c>
      <c r="J25" s="44"/>
      <c r="K25" s="46"/>
    </row>
    <row r="26" spans="1:11" s="5" customFormat="1" ht="18.75">
      <c r="A26" s="11">
        <v>18</v>
      </c>
      <c r="B26" s="13" t="s">
        <v>86</v>
      </c>
      <c r="C26" s="14">
        <v>14</v>
      </c>
      <c r="D26" s="14"/>
      <c r="E26" s="14"/>
      <c r="F26" s="14">
        <v>14</v>
      </c>
      <c r="G26" s="14">
        <v>23</v>
      </c>
      <c r="H26" s="14"/>
      <c r="I26" s="41">
        <f>G26+F26+E26+D26+C26+H26</f>
        <v>51</v>
      </c>
      <c r="J26" s="44"/>
      <c r="K26" s="46"/>
    </row>
    <row r="27" spans="1:15" s="3" customFormat="1" ht="18.75">
      <c r="A27" s="11">
        <v>19</v>
      </c>
      <c r="B27" s="13" t="s">
        <v>229</v>
      </c>
      <c r="C27" s="14"/>
      <c r="D27" s="14">
        <v>14</v>
      </c>
      <c r="E27" s="14"/>
      <c r="F27" s="14">
        <v>27</v>
      </c>
      <c r="G27" s="14"/>
      <c r="H27" s="14">
        <v>10</v>
      </c>
      <c r="I27" s="15">
        <f aca="true" t="shared" si="0" ref="I27:I32">H27+G27+F27+E27+D27+C27</f>
        <v>51</v>
      </c>
      <c r="J27" s="5"/>
      <c r="K27" s="5"/>
      <c r="L27" s="5"/>
      <c r="M27" s="5"/>
      <c r="N27" s="5"/>
      <c r="O27" s="5"/>
    </row>
    <row r="28" spans="1:9" s="5" customFormat="1" ht="18.75">
      <c r="A28" s="11">
        <v>20</v>
      </c>
      <c r="B28" s="40" t="s">
        <v>230</v>
      </c>
      <c r="C28" s="14"/>
      <c r="D28" s="14">
        <v>13</v>
      </c>
      <c r="E28" s="14">
        <v>12</v>
      </c>
      <c r="F28" s="14"/>
      <c r="G28" s="14">
        <f>14+11</f>
        <v>25</v>
      </c>
      <c r="H28" s="14"/>
      <c r="I28" s="15">
        <f t="shared" si="0"/>
        <v>50</v>
      </c>
    </row>
    <row r="29" spans="1:9" s="5" customFormat="1" ht="18.75">
      <c r="A29" s="11">
        <v>21</v>
      </c>
      <c r="B29" s="13" t="s">
        <v>231</v>
      </c>
      <c r="C29" s="16">
        <v>15</v>
      </c>
      <c r="D29" s="16"/>
      <c r="E29" s="16"/>
      <c r="F29" s="16">
        <v>9</v>
      </c>
      <c r="G29" s="16">
        <v>9</v>
      </c>
      <c r="H29" s="16">
        <v>11</v>
      </c>
      <c r="I29" s="15">
        <f t="shared" si="0"/>
        <v>44</v>
      </c>
    </row>
    <row r="30" spans="1:9" s="5" customFormat="1" ht="18.75">
      <c r="A30" s="11">
        <v>22</v>
      </c>
      <c r="B30" s="13" t="s">
        <v>232</v>
      </c>
      <c r="C30" s="14">
        <v>13</v>
      </c>
      <c r="D30" s="14"/>
      <c r="E30" s="14">
        <v>10</v>
      </c>
      <c r="F30" s="14">
        <v>12</v>
      </c>
      <c r="G30" s="14"/>
      <c r="H30" s="14">
        <v>7</v>
      </c>
      <c r="I30" s="15">
        <f t="shared" si="0"/>
        <v>42</v>
      </c>
    </row>
    <row r="31" spans="1:9" s="5" customFormat="1" ht="18.75">
      <c r="A31" s="11">
        <v>23</v>
      </c>
      <c r="B31" s="13" t="s">
        <v>233</v>
      </c>
      <c r="C31" s="14">
        <v>12</v>
      </c>
      <c r="D31" s="14"/>
      <c r="E31" s="14">
        <v>13</v>
      </c>
      <c r="F31" s="14">
        <v>13</v>
      </c>
      <c r="G31" s="14"/>
      <c r="H31" s="14"/>
      <c r="I31" s="15">
        <f t="shared" si="0"/>
        <v>38</v>
      </c>
    </row>
    <row r="32" spans="1:9" s="5" customFormat="1" ht="18.75">
      <c r="A32" s="11">
        <v>24</v>
      </c>
      <c r="B32" s="40" t="s">
        <v>234</v>
      </c>
      <c r="C32" s="14"/>
      <c r="D32" s="14">
        <v>12</v>
      </c>
      <c r="E32" s="14"/>
      <c r="F32" s="14">
        <v>8</v>
      </c>
      <c r="G32" s="14"/>
      <c r="H32" s="14">
        <f>9+8</f>
        <v>17</v>
      </c>
      <c r="I32" s="15">
        <f t="shared" si="0"/>
        <v>37</v>
      </c>
    </row>
    <row r="33" spans="1:11" s="5" customFormat="1" ht="18.75">
      <c r="A33" s="11">
        <v>25</v>
      </c>
      <c r="B33" s="54" t="s">
        <v>244</v>
      </c>
      <c r="C33" s="14"/>
      <c r="D33" s="14"/>
      <c r="E33" s="14"/>
      <c r="F33" s="14">
        <v>19</v>
      </c>
      <c r="G33" s="14"/>
      <c r="H33" s="14"/>
      <c r="I33" s="41">
        <v>23</v>
      </c>
      <c r="J33" s="44"/>
      <c r="K33" s="46"/>
    </row>
    <row r="34" spans="1:11" s="5" customFormat="1" ht="18.75">
      <c r="A34" s="11">
        <v>26</v>
      </c>
      <c r="B34" s="13" t="s">
        <v>107</v>
      </c>
      <c r="C34" s="14"/>
      <c r="D34" s="14"/>
      <c r="E34" s="14"/>
      <c r="F34" s="14">
        <v>19</v>
      </c>
      <c r="G34" s="14"/>
      <c r="H34" s="14"/>
      <c r="I34" s="41">
        <f>G34+F34+E34+D34+C34+H34</f>
        <v>19</v>
      </c>
      <c r="J34" s="44"/>
      <c r="K34" s="46"/>
    </row>
    <row r="35" spans="1:9" s="5" customFormat="1" ht="18.75">
      <c r="A35" s="11">
        <v>27</v>
      </c>
      <c r="B35" s="13" t="s">
        <v>235</v>
      </c>
      <c r="C35" s="14"/>
      <c r="D35" s="14"/>
      <c r="E35" s="14">
        <v>11</v>
      </c>
      <c r="F35" s="14"/>
      <c r="G35" s="14"/>
      <c r="H35" s="14"/>
      <c r="I35" s="15">
        <f>H35+G35+F35+E35+D35+C35</f>
        <v>11</v>
      </c>
    </row>
    <row r="37" spans="2:5" ht="15.75">
      <c r="B37" s="4" t="s">
        <v>6</v>
      </c>
      <c r="C37" s="3"/>
      <c r="D37" s="3"/>
      <c r="E37" s="3"/>
    </row>
    <row r="38" spans="2:5" ht="43.5" customHeight="1">
      <c r="B38" s="18" t="s">
        <v>34</v>
      </c>
      <c r="C38" s="3"/>
      <c r="D38" s="3"/>
      <c r="E38" s="18" t="s">
        <v>35</v>
      </c>
    </row>
  </sheetData>
  <sheetProtection/>
  <mergeCells count="5">
    <mergeCell ref="A6:J6"/>
    <mergeCell ref="A1:J1"/>
    <mergeCell ref="H5:J5"/>
    <mergeCell ref="A3:L3"/>
    <mergeCell ref="A4:L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2016-10-21T08:32:38Z</cp:lastPrinted>
  <dcterms:created xsi:type="dcterms:W3CDTF">2011-12-02T09:53:54Z</dcterms:created>
  <dcterms:modified xsi:type="dcterms:W3CDTF">2016-10-24T08:20:26Z</dcterms:modified>
  <cp:category/>
  <cp:version/>
  <cp:contentType/>
  <cp:contentStatus/>
</cp:coreProperties>
</file>